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90FE2C4A-B7AB-4765-9222-4A4CC1D7E19D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r:id="rId6"/>
    <sheet name="HORARIOS SABADO" sheetId="58665" r:id="rId7"/>
    <sheet name="HORARIOS DOMINGO" sheetId="58664" r:id="rId8"/>
    <sheet name="CUADRO DE GANADORES" sheetId="58659" r:id="rId9"/>
  </sheets>
  <calcPr calcId="191029"/>
  <fileRecoveryPr autoRecover="0"/>
</workbook>
</file>

<file path=xl/calcChain.xml><?xml version="1.0" encoding="utf-8"?>
<calcChain xmlns="http://schemas.openxmlformats.org/spreadsheetml/2006/main">
  <c r="H15" i="111" l="1"/>
  <c r="H14" i="111"/>
  <c r="K14" i="111"/>
  <c r="K13" i="111"/>
  <c r="K24" i="111"/>
  <c r="K23" i="111"/>
  <c r="K22" i="111"/>
  <c r="K21" i="111"/>
  <c r="G16" i="111"/>
  <c r="H16" i="111" s="1"/>
  <c r="G23" i="111"/>
  <c r="H23" i="111" s="1"/>
  <c r="G13" i="111"/>
  <c r="H13" i="111" s="1"/>
  <c r="I31" i="58659"/>
  <c r="H31" i="58659"/>
  <c r="G31" i="58659"/>
  <c r="F31" i="58659"/>
  <c r="E31" i="58659"/>
  <c r="D31" i="58659"/>
  <c r="C31" i="58659"/>
  <c r="B31" i="58659"/>
  <c r="G111" i="101"/>
  <c r="G113" i="101"/>
  <c r="G77" i="101"/>
  <c r="G110" i="101"/>
  <c r="G91" i="101"/>
  <c r="G97" i="101"/>
  <c r="G90" i="101"/>
  <c r="G112" i="101"/>
  <c r="G96" i="101"/>
  <c r="G74" i="101"/>
  <c r="G65" i="101"/>
  <c r="G40" i="101"/>
  <c r="G76" i="101"/>
  <c r="G100" i="101"/>
  <c r="G47" i="101"/>
  <c r="G36" i="101"/>
  <c r="G50" i="101"/>
  <c r="G82" i="101"/>
  <c r="G81" i="101"/>
  <c r="G79" i="101"/>
  <c r="G52" i="101"/>
  <c r="G31" i="101"/>
  <c r="G26" i="101"/>
  <c r="G59" i="101"/>
  <c r="G58" i="101"/>
  <c r="G42" i="101"/>
  <c r="G53" i="101"/>
  <c r="G49" i="101"/>
  <c r="G60" i="101"/>
  <c r="G80" i="101"/>
  <c r="G73" i="101"/>
  <c r="G69" i="101"/>
  <c r="G67" i="101"/>
  <c r="G57" i="101"/>
  <c r="G48" i="101"/>
  <c r="G62" i="101"/>
  <c r="G46" i="101"/>
  <c r="G43" i="101"/>
  <c r="G30" i="101"/>
  <c r="G19" i="101"/>
  <c r="G17" i="101"/>
  <c r="G55" i="101"/>
  <c r="G61" i="101"/>
  <c r="G51" i="101"/>
  <c r="G39" i="101"/>
  <c r="G33" i="101"/>
  <c r="G28" i="101"/>
  <c r="G29" i="101"/>
  <c r="G18" i="101"/>
  <c r="G54" i="101"/>
  <c r="G45" i="101"/>
  <c r="G64" i="101"/>
  <c r="G35" i="101"/>
  <c r="G44" i="101"/>
  <c r="G20" i="101"/>
  <c r="G41" i="101"/>
  <c r="G37" i="101"/>
  <c r="G22" i="101"/>
  <c r="G16" i="101"/>
  <c r="G38" i="101"/>
  <c r="G23" i="101"/>
  <c r="G15" i="101"/>
  <c r="G21" i="101"/>
  <c r="G32" i="101"/>
  <c r="G27" i="101"/>
  <c r="G24" i="101"/>
  <c r="G25" i="101"/>
  <c r="G14" i="101"/>
  <c r="G34" i="101"/>
  <c r="G13" i="101"/>
  <c r="G15" i="1"/>
  <c r="H15" i="1" s="1"/>
  <c r="G14" i="1"/>
  <c r="H14" i="1" s="1"/>
  <c r="K189" i="101"/>
  <c r="K188" i="101"/>
  <c r="K187" i="101"/>
  <c r="K186" i="101"/>
  <c r="K185" i="101"/>
  <c r="K184" i="101"/>
  <c r="K183" i="101"/>
  <c r="K182" i="101"/>
  <c r="K181" i="101"/>
  <c r="K180" i="101"/>
  <c r="K179" i="101"/>
  <c r="K178" i="101"/>
  <c r="K177" i="101"/>
  <c r="K176" i="101"/>
  <c r="K175" i="101"/>
  <c r="K174" i="101"/>
  <c r="K173" i="101"/>
  <c r="K172" i="101"/>
  <c r="K171" i="101"/>
  <c r="K170" i="101"/>
  <c r="K169" i="101"/>
  <c r="K168" i="101"/>
  <c r="K167" i="101"/>
  <c r="K166" i="101"/>
  <c r="K165" i="101"/>
  <c r="K164" i="101"/>
  <c r="K163" i="101"/>
  <c r="K162" i="101"/>
  <c r="K161" i="101"/>
  <c r="K160" i="101"/>
  <c r="K159" i="101"/>
  <c r="K158" i="101"/>
  <c r="K157" i="101"/>
  <c r="K156" i="101"/>
  <c r="K155" i="101"/>
  <c r="K154" i="101"/>
  <c r="K153" i="101"/>
  <c r="K152" i="101"/>
  <c r="K151" i="101"/>
  <c r="K150" i="101"/>
  <c r="K149" i="101"/>
  <c r="K148" i="101"/>
  <c r="K147" i="101"/>
  <c r="K146" i="101"/>
  <c r="K145" i="101"/>
  <c r="K144" i="101"/>
  <c r="K143" i="101"/>
  <c r="K142" i="101"/>
  <c r="K141" i="101"/>
  <c r="K140" i="101"/>
  <c r="K139" i="101"/>
  <c r="K138" i="101"/>
  <c r="K137" i="101"/>
  <c r="K136" i="101"/>
  <c r="K135" i="101"/>
  <c r="K134" i="101"/>
  <c r="K133" i="101"/>
  <c r="K132" i="101"/>
  <c r="K131" i="101"/>
  <c r="K130" i="101"/>
  <c r="K129" i="101"/>
  <c r="K128" i="101"/>
  <c r="K127" i="101"/>
  <c r="K126" i="101"/>
  <c r="K125" i="101"/>
  <c r="K124" i="101"/>
  <c r="K123" i="101"/>
  <c r="K122" i="101"/>
  <c r="K121" i="101"/>
  <c r="K120" i="101"/>
  <c r="K119" i="101"/>
  <c r="K118" i="101"/>
  <c r="K117" i="101"/>
  <c r="K116" i="101"/>
  <c r="K115" i="101"/>
  <c r="K114" i="101"/>
  <c r="K113" i="101"/>
  <c r="K112" i="101"/>
  <c r="K111" i="101"/>
  <c r="K110" i="101"/>
  <c r="K109" i="101"/>
  <c r="K108" i="101"/>
  <c r="K107" i="101"/>
  <c r="K106" i="101"/>
  <c r="K105" i="101"/>
  <c r="K104" i="101"/>
  <c r="K103" i="101"/>
  <c r="K102" i="101"/>
  <c r="K101" i="101"/>
  <c r="K100" i="101"/>
  <c r="K99" i="101"/>
  <c r="K98" i="101"/>
  <c r="K97" i="101"/>
  <c r="K96" i="101"/>
  <c r="K95" i="101"/>
  <c r="K94" i="101"/>
  <c r="K93" i="101"/>
  <c r="K92" i="101"/>
  <c r="K91" i="101"/>
  <c r="K90" i="101"/>
  <c r="K89" i="101"/>
  <c r="K88" i="101"/>
  <c r="K87" i="101"/>
  <c r="K86" i="101"/>
  <c r="G189" i="101"/>
  <c r="G180" i="101"/>
  <c r="G184" i="101"/>
  <c r="G172" i="101"/>
  <c r="G186" i="101"/>
  <c r="G166" i="101"/>
  <c r="G159" i="101"/>
  <c r="G175" i="101"/>
  <c r="G164" i="101"/>
  <c r="G188" i="101"/>
  <c r="G187" i="101"/>
  <c r="G181" i="101"/>
  <c r="G178" i="101"/>
  <c r="G182" i="101"/>
  <c r="G185" i="101"/>
  <c r="G176" i="101"/>
  <c r="G183" i="101"/>
  <c r="G177" i="101"/>
  <c r="G158" i="101"/>
  <c r="G160" i="101"/>
  <c r="G168" i="101"/>
  <c r="G148" i="101"/>
  <c r="G174" i="101"/>
  <c r="G163" i="101"/>
  <c r="G171" i="101"/>
  <c r="G173" i="101"/>
  <c r="G169" i="101"/>
  <c r="G162" i="101"/>
  <c r="G165" i="101"/>
  <c r="G136" i="101"/>
  <c r="G161" i="101"/>
  <c r="G151" i="101"/>
  <c r="G167" i="101"/>
  <c r="G153" i="101"/>
  <c r="G157" i="101"/>
  <c r="G147" i="101"/>
  <c r="G134" i="101"/>
  <c r="G130" i="101"/>
  <c r="G119" i="101"/>
  <c r="G105" i="101"/>
  <c r="G129" i="101"/>
  <c r="G140" i="101"/>
  <c r="G116" i="101"/>
  <c r="G135" i="101"/>
  <c r="G103" i="101"/>
  <c r="G95" i="101"/>
  <c r="G179" i="101"/>
  <c r="G152" i="101"/>
  <c r="G170" i="101"/>
  <c r="G156" i="101"/>
  <c r="G146" i="101"/>
  <c r="G144" i="101"/>
  <c r="G155" i="101"/>
  <c r="G154" i="101"/>
  <c r="G149" i="101"/>
  <c r="G150" i="101"/>
  <c r="G126" i="101"/>
  <c r="G137" i="101"/>
  <c r="G142" i="101"/>
  <c r="G143" i="101"/>
  <c r="G139" i="101"/>
  <c r="G138" i="101"/>
  <c r="G141" i="101"/>
  <c r="G145" i="101"/>
  <c r="G107" i="101"/>
  <c r="G106" i="101"/>
  <c r="G120" i="101"/>
  <c r="G99" i="101"/>
  <c r="G115" i="101"/>
  <c r="G104" i="101"/>
  <c r="G132" i="101"/>
  <c r="G128" i="101"/>
  <c r="G131" i="101"/>
  <c r="G127" i="101"/>
  <c r="G118" i="101"/>
  <c r="G133" i="101"/>
  <c r="G124" i="101"/>
  <c r="G108" i="101"/>
  <c r="G122" i="101"/>
  <c r="G121" i="101"/>
  <c r="G89" i="101"/>
  <c r="G117" i="101"/>
  <c r="G94" i="101"/>
  <c r="G84" i="101"/>
  <c r="G101" i="101"/>
  <c r="G88" i="101"/>
  <c r="G125" i="101"/>
  <c r="G109" i="101"/>
  <c r="G86" i="101"/>
  <c r="G123" i="101"/>
  <c r="G114" i="101"/>
  <c r="G102" i="101"/>
  <c r="G98" i="101"/>
  <c r="G85" i="101"/>
  <c r="G93" i="101"/>
  <c r="G78" i="101"/>
  <c r="G92" i="101"/>
  <c r="G71" i="101"/>
  <c r="G66" i="101"/>
  <c r="G83" i="101"/>
  <c r="G72" i="101"/>
  <c r="G56" i="101"/>
  <c r="G75" i="101"/>
  <c r="G68" i="101"/>
  <c r="G63" i="101"/>
  <c r="G87" i="101"/>
  <c r="G70" i="101"/>
  <c r="G67" i="1"/>
  <c r="H67" i="1" s="1"/>
  <c r="G75" i="1"/>
  <c r="H75" i="1" s="1"/>
  <c r="G55" i="1"/>
  <c r="H55" i="1" s="1"/>
  <c r="G16" i="58659"/>
  <c r="F16" i="58659"/>
  <c r="H16" i="58659" s="1"/>
  <c r="I16" i="58659" s="1"/>
  <c r="E16" i="58659"/>
  <c r="D16" i="58659"/>
  <c r="C16" i="58659"/>
  <c r="B16" i="58659"/>
  <c r="G11" i="58659"/>
  <c r="F11" i="58659"/>
  <c r="E11" i="58659"/>
  <c r="D11" i="58659"/>
  <c r="C11" i="58659"/>
  <c r="B11" i="58659"/>
  <c r="G10" i="58659"/>
  <c r="F10" i="58659"/>
  <c r="E10" i="58659"/>
  <c r="D10" i="58659"/>
  <c r="C10" i="58659"/>
  <c r="B10" i="58659"/>
  <c r="K207" i="101"/>
  <c r="K208" i="101"/>
  <c r="K209" i="101"/>
  <c r="K210" i="101"/>
  <c r="K211" i="101"/>
  <c r="K212" i="101"/>
  <c r="G211" i="101"/>
  <c r="G204" i="101"/>
  <c r="G207" i="101"/>
  <c r="G208" i="101"/>
  <c r="G206" i="101"/>
  <c r="G210" i="101"/>
  <c r="G203" i="101"/>
  <c r="G200" i="101"/>
  <c r="G212" i="101"/>
  <c r="G209" i="101"/>
  <c r="G205" i="101"/>
  <c r="G201" i="101"/>
  <c r="G202" i="101"/>
  <c r="G199" i="101"/>
  <c r="G197" i="101"/>
  <c r="G194" i="101"/>
  <c r="G195" i="101"/>
  <c r="G198" i="101"/>
  <c r="G196" i="101"/>
  <c r="G193" i="10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G33" i="1"/>
  <c r="H33" i="1" s="1"/>
  <c r="G24" i="1" l="1"/>
  <c r="H24" i="1" s="1"/>
  <c r="G36" i="58659" l="1"/>
  <c r="F36" i="58659"/>
  <c r="E36" i="58659"/>
  <c r="D36" i="58659"/>
  <c r="C36" i="58659"/>
  <c r="B36" i="58659"/>
  <c r="G35" i="58659"/>
  <c r="F35" i="58659"/>
  <c r="E35" i="58659"/>
  <c r="D35" i="58659"/>
  <c r="C35" i="58659"/>
  <c r="G52" i="1"/>
  <c r="H52" i="1" s="1"/>
  <c r="G74" i="1"/>
  <c r="H74" i="1" s="1"/>
  <c r="G79" i="1"/>
  <c r="H79" i="1" s="1"/>
  <c r="G53" i="1"/>
  <c r="H53" i="1" s="1"/>
  <c r="G31" i="1"/>
  <c r="H31" i="1" s="1"/>
  <c r="G69" i="1"/>
  <c r="H69" i="1" s="1"/>
  <c r="F76" i="58664"/>
  <c r="F75" i="58664"/>
  <c r="F74" i="58664"/>
  <c r="F72" i="58664"/>
  <c r="F70" i="58664"/>
  <c r="F69" i="58664"/>
  <c r="F68" i="58664"/>
  <c r="F67" i="58664"/>
  <c r="F65" i="58664"/>
  <c r="F64" i="58664"/>
  <c r="F63" i="58664"/>
  <c r="F62" i="58664"/>
  <c r="F61" i="58664"/>
  <c r="F60" i="58664"/>
  <c r="F59" i="58664"/>
  <c r="F58" i="58664"/>
  <c r="F57" i="58664"/>
  <c r="F56" i="58664"/>
  <c r="F55" i="58664"/>
  <c r="F54" i="58664"/>
  <c r="F53" i="58664"/>
  <c r="F52" i="58664"/>
  <c r="F51" i="58664"/>
  <c r="F49" i="58664"/>
  <c r="F48" i="58664"/>
  <c r="G76" i="58664" s="1"/>
  <c r="F40" i="58664"/>
  <c r="F39" i="58664"/>
  <c r="F38" i="58664"/>
  <c r="F37" i="58664"/>
  <c r="F36" i="58664"/>
  <c r="F35" i="58664"/>
  <c r="F34" i="58664"/>
  <c r="F33" i="58664"/>
  <c r="F32" i="58664"/>
  <c r="F31" i="58664"/>
  <c r="F30" i="58664"/>
  <c r="F28" i="58664"/>
  <c r="F27" i="58664"/>
  <c r="F26" i="58664"/>
  <c r="F25" i="58664"/>
  <c r="F24" i="58664"/>
  <c r="F23" i="58664"/>
  <c r="F22" i="58664"/>
  <c r="F21" i="58664"/>
  <c r="F20" i="58664"/>
  <c r="F19" i="58664"/>
  <c r="F18" i="58664"/>
  <c r="F17" i="58664"/>
  <c r="F16" i="58664"/>
  <c r="F13" i="58664"/>
  <c r="F12" i="58664"/>
  <c r="F11" i="58664"/>
  <c r="F10" i="58664"/>
  <c r="F8" i="58664"/>
  <c r="F7" i="58664"/>
  <c r="G40" i="58664" l="1"/>
  <c r="G13" i="64"/>
  <c r="H13" i="64" s="1"/>
  <c r="G46" i="58656" l="1"/>
  <c r="H46" i="58656" s="1"/>
  <c r="K73" i="64" l="1"/>
  <c r="K72" i="64"/>
  <c r="K71" i="64"/>
  <c r="K70" i="64"/>
  <c r="K69" i="64"/>
  <c r="K68" i="64"/>
  <c r="K67" i="64"/>
  <c r="K66" i="64"/>
  <c r="K65" i="64"/>
  <c r="K64" i="64"/>
  <c r="K63" i="64"/>
  <c r="K62" i="64"/>
  <c r="K61" i="64"/>
  <c r="K60" i="64"/>
  <c r="K59" i="64"/>
  <c r="K58" i="64"/>
  <c r="K57" i="64"/>
  <c r="K56" i="64"/>
  <c r="K55" i="64"/>
  <c r="K54" i="64"/>
  <c r="K53" i="64"/>
  <c r="K52" i="64"/>
  <c r="K51" i="64"/>
  <c r="K50" i="64"/>
  <c r="K49" i="64"/>
  <c r="K48" i="64"/>
  <c r="K47" i="64"/>
  <c r="K46" i="64"/>
  <c r="K45" i="64"/>
  <c r="K44" i="64"/>
  <c r="K43" i="64"/>
  <c r="K42" i="64"/>
  <c r="K41" i="64"/>
  <c r="K40" i="64"/>
  <c r="K39" i="64"/>
  <c r="K38" i="64"/>
  <c r="K37" i="64"/>
  <c r="K36" i="64"/>
  <c r="K35" i="64"/>
  <c r="K34" i="64"/>
  <c r="K33" i="64"/>
  <c r="K32" i="64"/>
  <c r="K31" i="64"/>
  <c r="K30" i="64"/>
  <c r="K29" i="64"/>
  <c r="K28" i="64"/>
  <c r="K27" i="64"/>
  <c r="K26" i="64"/>
  <c r="K25" i="64"/>
  <c r="K24" i="64"/>
  <c r="K23" i="64"/>
  <c r="K22" i="64"/>
  <c r="K21" i="64"/>
  <c r="K20" i="64"/>
  <c r="K19" i="64"/>
  <c r="K18" i="64"/>
  <c r="K17" i="64"/>
  <c r="K16" i="64"/>
  <c r="K15" i="64"/>
  <c r="K14" i="64"/>
  <c r="K13" i="64"/>
  <c r="G31" i="110" l="1"/>
  <c r="H31" i="110" s="1"/>
  <c r="G27" i="110"/>
  <c r="H27" i="110" s="1"/>
  <c r="G28" i="110"/>
  <c r="H28" i="110" s="1"/>
  <c r="K36" i="110"/>
  <c r="F77" i="58665"/>
  <c r="F76" i="58665"/>
  <c r="F75" i="58665"/>
  <c r="F74" i="58665"/>
  <c r="F73" i="58665"/>
  <c r="F72" i="58665"/>
  <c r="F71" i="58665"/>
  <c r="F70" i="58665"/>
  <c r="F69" i="58665"/>
  <c r="F68" i="58665"/>
  <c r="F67" i="58665"/>
  <c r="F65" i="58665"/>
  <c r="F64" i="58665"/>
  <c r="F63" i="58665"/>
  <c r="F62" i="58665"/>
  <c r="F61" i="58665"/>
  <c r="F60" i="58665"/>
  <c r="F59" i="58665"/>
  <c r="F58" i="58665"/>
  <c r="F56" i="58665"/>
  <c r="F55" i="58665"/>
  <c r="F54" i="58665"/>
  <c r="F53" i="58665"/>
  <c r="F52" i="58665"/>
  <c r="F51" i="58665"/>
  <c r="F50" i="58665"/>
  <c r="F49" i="58665"/>
  <c r="F46" i="58665"/>
  <c r="F45" i="58665"/>
  <c r="F44" i="58665"/>
  <c r="F36" i="58665"/>
  <c r="F35" i="58665"/>
  <c r="F34" i="58665"/>
  <c r="F33" i="58665"/>
  <c r="F32" i="58665"/>
  <c r="F31" i="58665"/>
  <c r="F30" i="58665"/>
  <c r="F28" i="58665"/>
  <c r="F27" i="58665"/>
  <c r="F26" i="58665"/>
  <c r="F25" i="58665"/>
  <c r="F24" i="58665"/>
  <c r="F23" i="58665"/>
  <c r="F22" i="58665"/>
  <c r="F21" i="58665"/>
  <c r="F20" i="58665"/>
  <c r="F19" i="58665"/>
  <c r="F18" i="58665"/>
  <c r="F17" i="58665"/>
  <c r="F16" i="58665"/>
  <c r="F15" i="58665"/>
  <c r="F14" i="58665"/>
  <c r="F12" i="58665"/>
  <c r="F11" i="58665"/>
  <c r="F10" i="58665"/>
  <c r="F9" i="58665"/>
  <c r="G36" i="58665" s="1"/>
  <c r="F8" i="58665"/>
  <c r="F7" i="58665"/>
  <c r="K13" i="101"/>
  <c r="K35" i="110"/>
  <c r="G26" i="110"/>
  <c r="H26" i="110" s="1"/>
  <c r="K34" i="110"/>
  <c r="G33" i="110"/>
  <c r="H33" i="110" s="1"/>
  <c r="K33" i="110"/>
  <c r="G36" i="110"/>
  <c r="H36" i="110" s="1"/>
  <c r="K32" i="110"/>
  <c r="K31" i="110"/>
  <c r="G32" i="110"/>
  <c r="H32" i="110" s="1"/>
  <c r="K30" i="110"/>
  <c r="G34" i="110"/>
  <c r="H34" i="110" s="1"/>
  <c r="K29" i="110"/>
  <c r="K28" i="110"/>
  <c r="G35" i="110"/>
  <c r="H35" i="110" s="1"/>
  <c r="K27" i="110"/>
  <c r="G30" i="110"/>
  <c r="H30" i="110" s="1"/>
  <c r="K26" i="110"/>
  <c r="G29" i="110"/>
  <c r="H29" i="110" s="1"/>
  <c r="K21" i="110"/>
  <c r="G15" i="110"/>
  <c r="H15" i="110" s="1"/>
  <c r="K20" i="110"/>
  <c r="G20" i="110"/>
  <c r="H20" i="110" s="1"/>
  <c r="K19" i="110"/>
  <c r="G19" i="110"/>
  <c r="H19" i="110" s="1"/>
  <c r="K18" i="110"/>
  <c r="G21" i="110"/>
  <c r="H21" i="110" s="1"/>
  <c r="K17" i="110"/>
  <c r="G14" i="110"/>
  <c r="H14" i="110" s="1"/>
  <c r="K16" i="110"/>
  <c r="G18" i="110"/>
  <c r="H18" i="110" s="1"/>
  <c r="K15" i="110"/>
  <c r="G16" i="110"/>
  <c r="H16" i="110" s="1"/>
  <c r="K14" i="110"/>
  <c r="G17" i="110"/>
  <c r="H17" i="110" s="1"/>
  <c r="K13" i="110"/>
  <c r="G13" i="110"/>
  <c r="H13" i="110" s="1"/>
  <c r="G19" i="111"/>
  <c r="H19" i="111" s="1"/>
  <c r="G15" i="111"/>
  <c r="G14" i="111"/>
  <c r="G21" i="111"/>
  <c r="H21" i="111" s="1"/>
  <c r="K20" i="111"/>
  <c r="G18" i="111"/>
  <c r="H18" i="111" s="1"/>
  <c r="K19" i="111"/>
  <c r="K18" i="111"/>
  <c r="G17" i="111"/>
  <c r="H17" i="111" s="1"/>
  <c r="K17" i="111"/>
  <c r="K16" i="111"/>
  <c r="K15" i="111"/>
  <c r="G24" i="111"/>
  <c r="H24" i="111" s="1"/>
  <c r="G20" i="111"/>
  <c r="H20" i="111" s="1"/>
  <c r="G22" i="111"/>
  <c r="H22" i="111" s="1"/>
  <c r="G26" i="58656"/>
  <c r="H26" i="58656" s="1"/>
  <c r="G42" i="58656"/>
  <c r="H42" i="58656" s="1"/>
  <c r="G15" i="58656"/>
  <c r="H15" i="58656" s="1"/>
  <c r="G17" i="58656"/>
  <c r="H17" i="58656" s="1"/>
  <c r="G44" i="58656"/>
  <c r="H44" i="58656" s="1"/>
  <c r="G33" i="58656"/>
  <c r="H33" i="58656" s="1"/>
  <c r="G32" i="58656"/>
  <c r="H32" i="58656" s="1"/>
  <c r="K49" i="58656"/>
  <c r="G24" i="58656"/>
  <c r="H24" i="58656" s="1"/>
  <c r="K48" i="58656"/>
  <c r="G30" i="58656"/>
  <c r="H30" i="58656" s="1"/>
  <c r="K47" i="58656"/>
  <c r="G34" i="58656"/>
  <c r="H34" i="58656" s="1"/>
  <c r="K46" i="58656"/>
  <c r="G36" i="58656"/>
  <c r="H36" i="58656" s="1"/>
  <c r="K45" i="58656"/>
  <c r="G28" i="58656"/>
  <c r="H28" i="58656" s="1"/>
  <c r="K44" i="58656"/>
  <c r="G41" i="58656"/>
  <c r="H41" i="58656" s="1"/>
  <c r="K43" i="58656"/>
  <c r="K42" i="58656"/>
  <c r="G49" i="58656"/>
  <c r="H49" i="58656" s="1"/>
  <c r="K41" i="58656"/>
  <c r="G48" i="58656"/>
  <c r="H48" i="58656" s="1"/>
  <c r="K40" i="58656"/>
  <c r="G25" i="58656"/>
  <c r="H25" i="58656" s="1"/>
  <c r="K39" i="58656"/>
  <c r="G13" i="58656"/>
  <c r="H13" i="58656" s="1"/>
  <c r="K38" i="58656"/>
  <c r="G45" i="58656"/>
  <c r="H45" i="58656" s="1"/>
  <c r="K37" i="58656"/>
  <c r="G31" i="58656"/>
  <c r="H31" i="58656" s="1"/>
  <c r="K36" i="58656"/>
  <c r="K35" i="58656"/>
  <c r="K34" i="58656"/>
  <c r="G38" i="58656"/>
  <c r="H38" i="58656" s="1"/>
  <c r="K33" i="58656"/>
  <c r="G27" i="58656"/>
  <c r="H27" i="58656" s="1"/>
  <c r="K32" i="58656"/>
  <c r="G23" i="58656"/>
  <c r="H23" i="58656" s="1"/>
  <c r="K31" i="58656"/>
  <c r="K30" i="58656"/>
  <c r="G14" i="58656"/>
  <c r="H14" i="58656" s="1"/>
  <c r="K29" i="58656"/>
  <c r="G18" i="58656"/>
  <c r="H18" i="58656" s="1"/>
  <c r="K28" i="58656"/>
  <c r="G35" i="58656"/>
  <c r="H35" i="58656" s="1"/>
  <c r="K27" i="58656"/>
  <c r="K26" i="58656"/>
  <c r="G22" i="58656"/>
  <c r="H22" i="58656" s="1"/>
  <c r="K25" i="58656"/>
  <c r="G16" i="58656"/>
  <c r="H16" i="58656" s="1"/>
  <c r="K24" i="58656"/>
  <c r="G43" i="58656"/>
  <c r="H43" i="58656" s="1"/>
  <c r="K23" i="58656"/>
  <c r="K22" i="58656"/>
  <c r="G47" i="58656"/>
  <c r="H47" i="58656" s="1"/>
  <c r="K21" i="58656"/>
  <c r="G21" i="58656"/>
  <c r="H21" i="58656" s="1"/>
  <c r="K20" i="58656"/>
  <c r="G39" i="58656"/>
  <c r="H39" i="58656" s="1"/>
  <c r="K19" i="58656"/>
  <c r="G20" i="58656"/>
  <c r="H20" i="58656" s="1"/>
  <c r="K18" i="58656"/>
  <c r="K17" i="58656"/>
  <c r="G19" i="58656"/>
  <c r="H19" i="58656" s="1"/>
  <c r="K16" i="58656"/>
  <c r="G40" i="58656"/>
  <c r="H40" i="58656" s="1"/>
  <c r="K15" i="58656"/>
  <c r="K14" i="58656"/>
  <c r="G29" i="58656"/>
  <c r="H29" i="58656" s="1"/>
  <c r="K13" i="58656"/>
  <c r="G37" i="58656"/>
  <c r="H37" i="58656" s="1"/>
  <c r="G14" i="64"/>
  <c r="H14" i="64" s="1"/>
  <c r="G44" i="64"/>
  <c r="H44" i="64" s="1"/>
  <c r="G33" i="64"/>
  <c r="H33" i="64" s="1"/>
  <c r="G56" i="64"/>
  <c r="H56" i="64" s="1"/>
  <c r="G30" i="64"/>
  <c r="H30" i="64" s="1"/>
  <c r="G73" i="64"/>
  <c r="H73" i="64" s="1"/>
  <c r="G71" i="64"/>
  <c r="H71" i="64" s="1"/>
  <c r="G67" i="64"/>
  <c r="H67" i="64" s="1"/>
  <c r="G66" i="64"/>
  <c r="H66" i="64" s="1"/>
  <c r="G60" i="64"/>
  <c r="H60" i="64" s="1"/>
  <c r="G29" i="64"/>
  <c r="H29" i="64" s="1"/>
  <c r="G64" i="64"/>
  <c r="H64" i="64" s="1"/>
  <c r="G49" i="64"/>
  <c r="H49" i="64" s="1"/>
  <c r="G48" i="64"/>
  <c r="H48" i="64" s="1"/>
  <c r="G23" i="64"/>
  <c r="H23" i="64" s="1"/>
  <c r="G47" i="64"/>
  <c r="H47" i="64" s="1"/>
  <c r="G57" i="64"/>
  <c r="H57" i="64" s="1"/>
  <c r="G46" i="64"/>
  <c r="H46" i="64" s="1"/>
  <c r="G41" i="64"/>
  <c r="H41" i="64" s="1"/>
  <c r="G27" i="64"/>
  <c r="H27" i="64" s="1"/>
  <c r="G20" i="64"/>
  <c r="H20" i="64" s="1"/>
  <c r="G61" i="64"/>
  <c r="H61" i="64" s="1"/>
  <c r="G32" i="64"/>
  <c r="H32" i="64" s="1"/>
  <c r="G38" i="64"/>
  <c r="H38" i="64" s="1"/>
  <c r="G28" i="64"/>
  <c r="H28" i="64" s="1"/>
  <c r="G25" i="64"/>
  <c r="H25" i="64" s="1"/>
  <c r="G58" i="64"/>
  <c r="H58" i="64" s="1"/>
  <c r="G59" i="64"/>
  <c r="H59" i="64" s="1"/>
  <c r="G43" i="64"/>
  <c r="H43" i="64" s="1"/>
  <c r="G65" i="64"/>
  <c r="H65" i="64" s="1"/>
  <c r="G40" i="64"/>
  <c r="H40" i="64" s="1"/>
  <c r="G62" i="64"/>
  <c r="H62" i="64" s="1"/>
  <c r="G17" i="64"/>
  <c r="H17" i="64" s="1"/>
  <c r="G70" i="64"/>
  <c r="H70" i="64" s="1"/>
  <c r="G45" i="64"/>
  <c r="H45" i="64" s="1"/>
  <c r="G69" i="64"/>
  <c r="H69" i="64" s="1"/>
  <c r="G19" i="64"/>
  <c r="H19" i="64" s="1"/>
  <c r="G35" i="64"/>
  <c r="H35" i="64" s="1"/>
  <c r="G68" i="64"/>
  <c r="H68" i="64" s="1"/>
  <c r="G42" i="64"/>
  <c r="H42" i="64" s="1"/>
  <c r="G15" i="64"/>
  <c r="H15" i="64" s="1"/>
  <c r="G26" i="64"/>
  <c r="H26" i="64" s="1"/>
  <c r="G16" i="64"/>
  <c r="H16" i="64" s="1"/>
  <c r="G24" i="64"/>
  <c r="H24" i="64" s="1"/>
  <c r="G51" i="64"/>
  <c r="H51" i="64" s="1"/>
  <c r="G72" i="64"/>
  <c r="H72" i="64" s="1"/>
  <c r="G22" i="64"/>
  <c r="H22" i="64" s="1"/>
  <c r="G37" i="64"/>
  <c r="H37" i="64" s="1"/>
  <c r="G53" i="64"/>
  <c r="H53" i="64" s="1"/>
  <c r="G39" i="64"/>
  <c r="H39" i="64" s="1"/>
  <c r="G50" i="64"/>
  <c r="H50" i="64" s="1"/>
  <c r="G18" i="64"/>
  <c r="H18" i="64" s="1"/>
  <c r="G34" i="64"/>
  <c r="H34" i="64" s="1"/>
  <c r="G31" i="64"/>
  <c r="H31" i="64" s="1"/>
  <c r="G63" i="64"/>
  <c r="H63" i="64" s="1"/>
  <c r="G21" i="64"/>
  <c r="H21" i="64" s="1"/>
  <c r="G54" i="64"/>
  <c r="H54" i="64" s="1"/>
  <c r="G36" i="64"/>
  <c r="H36" i="64" s="1"/>
  <c r="G52" i="64"/>
  <c r="H52" i="64" s="1"/>
  <c r="G55" i="64"/>
  <c r="H55" i="64" s="1"/>
  <c r="K17" i="1"/>
  <c r="G40" i="1"/>
  <c r="H40" i="1" s="1"/>
  <c r="G51" i="1"/>
  <c r="H51" i="1" s="1"/>
  <c r="G65" i="1"/>
  <c r="H65" i="1" s="1"/>
  <c r="G64" i="1"/>
  <c r="H64" i="1" s="1"/>
  <c r="G47" i="1"/>
  <c r="H47" i="1" s="1"/>
  <c r="G50" i="1"/>
  <c r="H50" i="1" s="1"/>
  <c r="G63" i="1"/>
  <c r="H63" i="1" s="1"/>
  <c r="G77" i="1"/>
  <c r="H77" i="1" s="1"/>
  <c r="G41" i="1"/>
  <c r="H41" i="1" s="1"/>
  <c r="G23" i="1"/>
  <c r="H23" i="1" s="1"/>
  <c r="G49" i="1"/>
  <c r="H49" i="1" s="1"/>
  <c r="G54" i="1"/>
  <c r="H54" i="1" s="1"/>
  <c r="G78" i="1"/>
  <c r="H78" i="1" s="1"/>
  <c r="G39" i="1"/>
  <c r="H39" i="1" s="1"/>
  <c r="G81" i="1"/>
  <c r="H81" i="1" s="1"/>
  <c r="G76" i="1"/>
  <c r="H76" i="1" s="1"/>
  <c r="G16" i="1"/>
  <c r="H16" i="1" s="1"/>
  <c r="G82" i="1"/>
  <c r="H82" i="1" s="1"/>
  <c r="G59" i="1"/>
  <c r="H59" i="1" s="1"/>
  <c r="G29" i="1"/>
  <c r="H29" i="1" s="1"/>
  <c r="G58" i="1"/>
  <c r="H58" i="1" s="1"/>
  <c r="G26" i="1"/>
  <c r="H26" i="1" s="1"/>
  <c r="G70" i="1"/>
  <c r="H70" i="1" s="1"/>
  <c r="G32" i="1"/>
  <c r="H32" i="1" s="1"/>
  <c r="G27" i="1"/>
  <c r="H27" i="1" s="1"/>
  <c r="G19" i="1"/>
  <c r="H19" i="1" s="1"/>
  <c r="G17" i="1"/>
  <c r="H17" i="1" s="1"/>
  <c r="G18" i="1"/>
  <c r="H18" i="1" s="1"/>
  <c r="G46" i="1"/>
  <c r="H46" i="1" s="1"/>
  <c r="G48" i="1"/>
  <c r="H48" i="1" s="1"/>
  <c r="G73" i="1"/>
  <c r="H73" i="1" s="1"/>
  <c r="G56" i="1"/>
  <c r="H56" i="1" s="1"/>
  <c r="G38" i="1"/>
  <c r="H38" i="1" s="1"/>
  <c r="G45" i="1"/>
  <c r="H45" i="1" s="1"/>
  <c r="G72" i="1"/>
  <c r="H72" i="1" s="1"/>
  <c r="G30" i="1"/>
  <c r="H30" i="1" s="1"/>
  <c r="G62" i="1"/>
  <c r="H62" i="1" s="1"/>
  <c r="G66" i="1"/>
  <c r="H66" i="1" s="1"/>
  <c r="G22" i="1"/>
  <c r="H22" i="1" s="1"/>
  <c r="G80" i="1"/>
  <c r="H80" i="1" s="1"/>
  <c r="G20" i="1"/>
  <c r="H20" i="1" s="1"/>
  <c r="G37" i="1"/>
  <c r="H37" i="1" s="1"/>
  <c r="G57" i="1"/>
  <c r="H57" i="1" s="1"/>
  <c r="G68" i="1"/>
  <c r="H68" i="1" s="1"/>
  <c r="G35" i="1"/>
  <c r="H35" i="1" s="1"/>
  <c r="G25" i="1"/>
  <c r="H25" i="1" s="1"/>
  <c r="G44" i="1"/>
  <c r="H44" i="1" s="1"/>
  <c r="G13" i="1"/>
  <c r="H13" i="1" s="1"/>
  <c r="G36" i="1"/>
  <c r="H36" i="1" s="1"/>
  <c r="G28" i="1"/>
  <c r="H28" i="1" s="1"/>
  <c r="G61" i="1"/>
  <c r="H61" i="1" s="1"/>
  <c r="G71" i="1"/>
  <c r="H71" i="1" s="1"/>
  <c r="G34" i="1"/>
  <c r="H34" i="1" s="1"/>
  <c r="G21" i="1"/>
  <c r="H21" i="1" s="1"/>
  <c r="G43" i="1"/>
  <c r="H43" i="1" s="1"/>
  <c r="G60" i="1"/>
  <c r="H60" i="1" s="1"/>
  <c r="G42" i="1"/>
  <c r="H42" i="1" s="1"/>
  <c r="K197" i="101"/>
  <c r="K198" i="101"/>
  <c r="K199" i="101"/>
  <c r="K200" i="101"/>
  <c r="K201" i="101"/>
  <c r="K202" i="101"/>
  <c r="K203" i="101"/>
  <c r="K204" i="101"/>
  <c r="K205" i="101"/>
  <c r="K206" i="101"/>
  <c r="G21" i="58659"/>
  <c r="F21" i="58659"/>
  <c r="E21" i="58659"/>
  <c r="D21" i="58659"/>
  <c r="C21" i="58659"/>
  <c r="B21" i="58659"/>
  <c r="G20" i="58659"/>
  <c r="F20" i="58659"/>
  <c r="E20" i="58659"/>
  <c r="D20" i="58659"/>
  <c r="C20" i="58659"/>
  <c r="B20" i="58659"/>
  <c r="A18" i="58659"/>
  <c r="AL16" i="58656"/>
  <c r="AK16" i="58656"/>
  <c r="AJ16" i="58656"/>
  <c r="AH16" i="58656"/>
  <c r="X16" i="58656"/>
  <c r="AI16" i="58656" s="1"/>
  <c r="AL15" i="58656"/>
  <c r="AK15" i="58656"/>
  <c r="AH15" i="58656"/>
  <c r="AJ15" i="58656" s="1"/>
  <c r="X15" i="58656"/>
  <c r="AI15" i="58656" s="1"/>
  <c r="H21" i="58659" l="1"/>
  <c r="I21" i="58659" s="1"/>
  <c r="G77" i="58665"/>
  <c r="H20" i="58659"/>
  <c r="I20" i="58659" s="1"/>
  <c r="H11" i="58659" l="1"/>
  <c r="K58" i="101" l="1"/>
  <c r="K51" i="101"/>
  <c r="K57" i="101"/>
  <c r="K15" i="101"/>
  <c r="H46" i="58659"/>
  <c r="I45" i="58659"/>
  <c r="I41" i="58659"/>
  <c r="K15" i="1"/>
  <c r="K14" i="1"/>
  <c r="K196" i="101"/>
  <c r="K195" i="101"/>
  <c r="K194" i="101"/>
  <c r="K193" i="101"/>
  <c r="K71" i="101"/>
  <c r="K70" i="101"/>
  <c r="K50" i="101"/>
  <c r="K79" i="101"/>
  <c r="K85" i="101"/>
  <c r="K66" i="101"/>
  <c r="K45" i="101"/>
  <c r="K29" i="101"/>
  <c r="K44" i="101"/>
  <c r="K69" i="101"/>
  <c r="K49" i="101"/>
  <c r="K43" i="101"/>
  <c r="K75" i="101"/>
  <c r="K30" i="101"/>
  <c r="K48" i="101"/>
  <c r="K64" i="101"/>
  <c r="K84" i="101"/>
  <c r="K78" i="101"/>
  <c r="K24" i="101"/>
  <c r="K76" i="101"/>
  <c r="K42" i="101"/>
  <c r="K82" i="101"/>
  <c r="K77" i="101"/>
  <c r="K63" i="101"/>
  <c r="K41" i="101"/>
  <c r="K68" i="101"/>
  <c r="K54" i="101"/>
  <c r="K53" i="101"/>
  <c r="K40" i="101"/>
  <c r="K74" i="101"/>
  <c r="K62" i="101"/>
  <c r="K61" i="101"/>
  <c r="K25" i="101"/>
  <c r="K14" i="101"/>
  <c r="K17" i="101"/>
  <c r="K67" i="101"/>
  <c r="K39" i="101"/>
  <c r="K81" i="101"/>
  <c r="K34" i="101"/>
  <c r="K23" i="101"/>
  <c r="K32" i="101"/>
  <c r="K20" i="101"/>
  <c r="K56" i="101"/>
  <c r="K31" i="101"/>
  <c r="K52" i="101"/>
  <c r="K38" i="101"/>
  <c r="K28" i="101"/>
  <c r="K83" i="101"/>
  <c r="K47" i="101"/>
  <c r="K73" i="101"/>
  <c r="K72" i="101"/>
  <c r="K80" i="101"/>
  <c r="K60" i="101"/>
  <c r="K59" i="101"/>
  <c r="K16" i="101"/>
  <c r="K33" i="101"/>
  <c r="K35" i="101"/>
  <c r="K27" i="101"/>
  <c r="K37" i="101"/>
  <c r="K18" i="101"/>
  <c r="K36" i="101"/>
  <c r="K26" i="101"/>
  <c r="K22" i="101"/>
  <c r="K21" i="101"/>
  <c r="K55" i="101"/>
  <c r="K65" i="101"/>
  <c r="K46" i="101"/>
  <c r="K19" i="101"/>
  <c r="H10" i="58659"/>
  <c r="G26" i="58659"/>
  <c r="F26" i="58659"/>
  <c r="E26" i="58659"/>
  <c r="D26" i="58659"/>
  <c r="C26" i="58659"/>
  <c r="B26" i="58659"/>
  <c r="A9" i="101"/>
  <c r="A4" i="58659"/>
  <c r="A1" i="58659"/>
  <c r="A9" i="58656"/>
  <c r="A9" i="111"/>
  <c r="A9" i="110"/>
  <c r="G25" i="58659"/>
  <c r="F25" i="58659"/>
  <c r="E25" i="58659"/>
  <c r="D25" i="58659"/>
  <c r="C25" i="58659"/>
  <c r="B25" i="58659"/>
  <c r="K16" i="1"/>
  <c r="K13" i="1"/>
  <c r="D46" i="58659"/>
  <c r="D45" i="58659"/>
  <c r="D41" i="58659"/>
  <c r="D40" i="58659"/>
  <c r="C46" i="58659"/>
  <c r="C45" i="58659"/>
  <c r="C41" i="58659"/>
  <c r="C40" i="58659"/>
  <c r="A13" i="58659"/>
  <c r="A8" i="110"/>
  <c r="A6" i="110"/>
  <c r="A6" i="101" s="1"/>
  <c r="A5" i="110"/>
  <c r="A5" i="101" s="1"/>
  <c r="A4" i="110"/>
  <c r="A4" i="101" s="1"/>
  <c r="A8" i="111"/>
  <c r="A6" i="111"/>
  <c r="A5" i="111"/>
  <c r="A4" i="111"/>
  <c r="A8" i="58656"/>
  <c r="A6" i="58656"/>
  <c r="A5" i="58656"/>
  <c r="A8" i="64"/>
  <c r="A6" i="64"/>
  <c r="A5" i="64"/>
  <c r="A4" i="58656"/>
  <c r="H36" i="58659"/>
  <c r="A9" i="64"/>
  <c r="A4" i="64"/>
  <c r="G46" i="58659"/>
  <c r="F46" i="58659"/>
  <c r="E46" i="58659"/>
  <c r="B46" i="58659"/>
  <c r="G45" i="58659"/>
  <c r="F45" i="58659"/>
  <c r="E45" i="58659"/>
  <c r="B45" i="58659"/>
  <c r="G41" i="58659"/>
  <c r="F41" i="58659"/>
  <c r="E41" i="58659"/>
  <c r="B41" i="58659"/>
  <c r="G40" i="58659"/>
  <c r="F40" i="58659"/>
  <c r="E40" i="58659"/>
  <c r="B40" i="58659"/>
  <c r="B35" i="58659"/>
  <c r="A43" i="58659"/>
  <c r="A38" i="58659"/>
  <c r="A33" i="58659"/>
  <c r="A28" i="58659"/>
  <c r="A7" i="58659"/>
  <c r="A6" i="58659"/>
  <c r="A5" i="58659"/>
  <c r="A3" i="58659"/>
  <c r="A2" i="58659"/>
  <c r="H35" i="58659"/>
  <c r="H41" i="58659"/>
  <c r="I46" i="58659"/>
  <c r="I40" i="58659"/>
  <c r="H45" i="58659" l="1"/>
  <c r="I35" i="58659"/>
  <c r="I36" i="58659"/>
  <c r="H40" i="58659"/>
  <c r="H26" i="58659"/>
  <c r="H25" i="58659"/>
</calcChain>
</file>

<file path=xl/sharedStrings.xml><?xml version="1.0" encoding="utf-8"?>
<sst xmlns="http://schemas.openxmlformats.org/spreadsheetml/2006/main" count="1975" uniqueCount="355">
  <si>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</si>
  <si>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</si>
  <si>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</si>
  <si>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</si>
  <si>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</si>
  <si>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</si>
  <si>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</si>
  <si>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</si>
  <si>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</si>
  <si>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</si>
  <si>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</si>
  <si>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</si>
  <si>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</si>
  <si>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</si>
  <si>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</si>
  <si>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</si>
  <si>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</si>
  <si>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</si>
  <si>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</si>
  <si>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</si>
  <si>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DOS VUELTAS DE 9 HOYOS MEDAL PLAY</t>
  </si>
  <si>
    <t>DAMAS CATEGORIA UNICA</t>
  </si>
  <si>
    <t>F. NAC</t>
  </si>
  <si>
    <t>DESEMP</t>
  </si>
  <si>
    <t>DAMAS CATEGORIA SIN VENTAJA GENERAL</t>
  </si>
  <si>
    <t>CABALLEROS CATEGORIA SIN VENTAJA</t>
  </si>
  <si>
    <t>ULT, 9 H</t>
  </si>
  <si>
    <t>MDPGC</t>
  </si>
  <si>
    <t>DESIERTO</t>
  </si>
  <si>
    <t>BOZZO LETICIA</t>
  </si>
  <si>
    <t>1° S/V</t>
  </si>
  <si>
    <t>2° S/V</t>
  </si>
  <si>
    <t>CURIA PAFUNDI FLORENCIA</t>
  </si>
  <si>
    <t>VILLANUEVA SILVIA</t>
  </si>
  <si>
    <t>SPGC</t>
  </si>
  <si>
    <t>VGGC</t>
  </si>
  <si>
    <t>CMDP</t>
  </si>
  <si>
    <t>SALERES MARIA LOURDES</t>
  </si>
  <si>
    <t>TAGLIAFERRI ADRIANA</t>
  </si>
  <si>
    <t>CLUB MAR DEL PLATA S.A.</t>
  </si>
  <si>
    <t>ALONSO GABRIELA</t>
  </si>
  <si>
    <t>VILLENEUVE CECILIA</t>
  </si>
  <si>
    <t>IALONARDI SILVIA MONICA</t>
  </si>
  <si>
    <t>LOPEZ JUSTINA</t>
  </si>
  <si>
    <t>TGC</t>
  </si>
  <si>
    <t>CG</t>
  </si>
  <si>
    <t>EVTGC</t>
  </si>
  <si>
    <t>STGC</t>
  </si>
  <si>
    <t>DAMAS CATEGORIA HASTA 19,9 INDEX</t>
  </si>
  <si>
    <t>DAMAS CATEGORIA 20 AL MAXIMO INDEX</t>
  </si>
  <si>
    <t>Hoyos</t>
  </si>
  <si>
    <t>HCP</t>
  </si>
  <si>
    <t>ULT. 9 H.</t>
  </si>
  <si>
    <t>ULT. 6 H.</t>
  </si>
  <si>
    <t>ULT. 3 H.</t>
  </si>
  <si>
    <t>GONZALEZ</t>
  </si>
  <si>
    <t>IGLESIAS</t>
  </si>
  <si>
    <t>SABADO 07 Y DOMINGO 08 DE SEPTIEMBRE DE 2024</t>
  </si>
  <si>
    <t>Golf Los Acantilados</t>
  </si>
  <si>
    <t>5° FECHA DEL RANKING DE MAYORES</t>
  </si>
  <si>
    <t>SIERRA DE LOS PADRES GOLF CLUB</t>
  </si>
  <si>
    <t>FEDERACION REGIONAL DE GOLF MAR Y SIERRAS</t>
  </si>
  <si>
    <t>4° FECHA DEL RANKING DE MAYORES</t>
  </si>
  <si>
    <t>SABADO 07 DE SEPTIEMBRE DE 2023</t>
  </si>
  <si>
    <r>
      <rPr>
        <b/>
        <sz val="11"/>
        <color theme="5" tint="0.39997558519241921"/>
        <rFont val="Arial"/>
        <family val="2"/>
      </rPr>
      <t xml:space="preserve">DAMAS HASTA 19,9 INDEX Y </t>
    </r>
    <r>
      <rPr>
        <b/>
        <sz val="11"/>
        <color theme="3" tint="0.39997558519241921"/>
        <rFont val="Arial"/>
        <family val="2"/>
      </rPr>
      <t>CABALLEROS HASTA 9,9 Y 25 AL MAXIMO INDEX</t>
    </r>
  </si>
  <si>
    <t>HOYO 1</t>
  </si>
  <si>
    <t>BOLLINI MARIO RODOLFO</t>
  </si>
  <si>
    <t>DALPONTE MARTIN</t>
  </si>
  <si>
    <t>MARTINEZ GUILLERMO</t>
  </si>
  <si>
    <t>RODRIGUEZ CONSOLI JOAQUIN</t>
  </si>
  <si>
    <t>ISACCH PEDRO</t>
  </si>
  <si>
    <t>NIGRO JUAN IGNACIO</t>
  </si>
  <si>
    <t>JALIFF SEBASTIAN</t>
  </si>
  <si>
    <t>GUTIERREZ SANDRA</t>
  </si>
  <si>
    <t>GEIST GISELA</t>
  </si>
  <si>
    <t>VUOSO MARIA JORGELINA</t>
  </si>
  <si>
    <t>BOLY INES MARIA</t>
  </si>
  <si>
    <t>PAMPIN PABLO</t>
  </si>
  <si>
    <t>UBILLA MARIANO</t>
  </si>
  <si>
    <t>PIANTONI MARCELO</t>
  </si>
  <si>
    <t>SANTINI DANIEL</t>
  </si>
  <si>
    <t>RODRIGUES CRISTIAN ADOLFO</t>
  </si>
  <si>
    <t>PREZIOSO LUCIANO</t>
  </si>
  <si>
    <t>RODRIGUES MARTIN NAHUEL</t>
  </si>
  <si>
    <t>PELLIZZARI GABRIEL ADRIAN</t>
  </si>
  <si>
    <t>PAILHE MANUEL</t>
  </si>
  <si>
    <t>RODRIGUEZ HERNAN GUSTAVO</t>
  </si>
  <si>
    <t>GIORGETTI NICOLAS</t>
  </si>
  <si>
    <t>RODRIGUEZ MAURICIO IVAN</t>
  </si>
  <si>
    <t>GIORGETTI JOSE OMAR</t>
  </si>
  <si>
    <t>SAFE SERGIO JAVIER</t>
  </si>
  <si>
    <t>PAILHE PEDRO</t>
  </si>
  <si>
    <t>MEYER ARANA CRISTIAN</t>
  </si>
  <si>
    <t>CARLETTI SANTIAGO</t>
  </si>
  <si>
    <t>ROTONDA RODRIGO</t>
  </si>
  <si>
    <t>JARQUE JULIAN</t>
  </si>
  <si>
    <t>THEILL NICOLAS</t>
  </si>
  <si>
    <t>CUENCA HORACIO ALBERTO</t>
  </si>
  <si>
    <t>LOPEZ ALFREDO</t>
  </si>
  <si>
    <t>PAZ ROBERTO</t>
  </si>
  <si>
    <t>ROMAN IGNACIO</t>
  </si>
  <si>
    <t>DAVILA ALTUBE SEGUNDO</t>
  </si>
  <si>
    <t>FERNANDEZ DEL CASAL ALEJANDRO</t>
  </si>
  <si>
    <t>GIORGIO SEBASTIAN</t>
  </si>
  <si>
    <t>CASTILLO PATRICIO</t>
  </si>
  <si>
    <t>LASERNA LEANDRO CRUZ</t>
  </si>
  <si>
    <t>VEGA DOMINGO HECTOR</t>
  </si>
  <si>
    <t>RUANI MATIAS ADRIAN</t>
  </si>
  <si>
    <t>CARREÑO ALVARO</t>
  </si>
  <si>
    <t>HEIZENREDER PABLO GUILLERMO</t>
  </si>
  <si>
    <t>CURIA EDUARDO</t>
  </si>
  <si>
    <t>MAISONNAVE JUAN PABLO</t>
  </si>
  <si>
    <t>RAMACCIOTTI GONZALO</t>
  </si>
  <si>
    <t>COZZOLI PATRICIO</t>
  </si>
  <si>
    <t>TASSARA JULIO MATIAS</t>
  </si>
  <si>
    <t>MARTINEZ HERNAN RAFAEL</t>
  </si>
  <si>
    <t>FERNANDEZ RUIZ MARILEN DIANA</t>
  </si>
  <si>
    <t>DOMINGUEZ CARLOS</t>
  </si>
  <si>
    <t>RAMOS LUIS ESTEBAN</t>
  </si>
  <si>
    <t>IBARGUENGOITIA GERMAN</t>
  </si>
  <si>
    <t>STAMPONE JUAN MARTIN</t>
  </si>
  <si>
    <t>BAYA FEDERICO</t>
  </si>
  <si>
    <t>CEBOLLERO FRANCISCO IGNACIO</t>
  </si>
  <si>
    <t>GIACCHINO NICOLAS ARIEL</t>
  </si>
  <si>
    <t>PABON LUCAS</t>
  </si>
  <si>
    <t>MELANI JUAN JOSE</t>
  </si>
  <si>
    <t>MUSMECI MARIANO OSCAR</t>
  </si>
  <si>
    <t>PEREZ DEL CERRO CIPRIANO</t>
  </si>
  <si>
    <t>SORIA SEBASTIAN</t>
  </si>
  <si>
    <t>URANGA JOAQUIN MIGUEL</t>
  </si>
  <si>
    <t>MARINO CARLOS JUAN</t>
  </si>
  <si>
    <t>PULETTI GUIDO</t>
  </si>
  <si>
    <t>NASIF YAIR MANUEL</t>
  </si>
  <si>
    <t>ROMERO GONZALO MARTIN</t>
  </si>
  <si>
    <t>SARASOLA JOSE MAURICIO</t>
  </si>
  <si>
    <t>ZAMORA JOSE FRANCIS</t>
  </si>
  <si>
    <t>MURILLO CLAUDIO</t>
  </si>
  <si>
    <t>DI JULIO GIAN FRANCO</t>
  </si>
  <si>
    <t>TORNATORE JORGE</t>
  </si>
  <si>
    <t>LEOFANTI LAUTARO ARIEL</t>
  </si>
  <si>
    <t>MINUE PEDRO</t>
  </si>
  <si>
    <t>OLIVERI FERNANDO FABIAN</t>
  </si>
  <si>
    <t>PATTI SEBASTIAN</t>
  </si>
  <si>
    <t>FERNANDEZ ALEJANDRO</t>
  </si>
  <si>
    <t>D´ETTORRE NEGRI MAXIMILIANO</t>
  </si>
  <si>
    <t>CHOCO DIEGO</t>
  </si>
  <si>
    <t>DEL PIERO LUIS</t>
  </si>
  <si>
    <t>GARCIA GUSTAVO JOSE</t>
  </si>
  <si>
    <t>SUAREZ HECTOR OSVALDO</t>
  </si>
  <si>
    <t>GARCIA GUSTAVO GASTON</t>
  </si>
  <si>
    <t>CASANEGRA AGUSTIN</t>
  </si>
  <si>
    <t>CANTARELLI ALEJANDRO</t>
  </si>
  <si>
    <t>VENERE MARCELO</t>
  </si>
  <si>
    <t>COUYOUPETROU SANTIAGO</t>
  </si>
  <si>
    <t>RODRIGUEZ JUAN JOSE</t>
  </si>
  <si>
    <t>GRISOLIA DE PATTI MARIA T</t>
  </si>
  <si>
    <t>BARBARIN ROBERTO ANDRES</t>
  </si>
  <si>
    <t>LORENZANI CARLOS</t>
  </si>
  <si>
    <t>ASI HORACIO JORGE</t>
  </si>
  <si>
    <t>MANIAS CARLOS FELIX</t>
  </si>
  <si>
    <t>TAMAGNO CARLOS NESTOR</t>
  </si>
  <si>
    <t>PORTINARI EDUARDO JOSE</t>
  </si>
  <si>
    <t>RODRIGUEZ RAMIRO</t>
  </si>
  <si>
    <t>BRISIGHELLI FEDERICO</t>
  </si>
  <si>
    <t>BRISIGHELLI JAVIER JORGE</t>
  </si>
  <si>
    <t>MARINGOLO ESTEBAN</t>
  </si>
  <si>
    <t>MORGANTE ALFREDO</t>
  </si>
  <si>
    <t>PONCE DE LEON OMAR</t>
  </si>
  <si>
    <t>LASTRA TOMAS FEDERI</t>
  </si>
  <si>
    <t>PICO JUAN</t>
  </si>
  <si>
    <t>BALBI GONZALO PABLO</t>
  </si>
  <si>
    <t>GIANFORMAGGIO SALVADOR ANDRES</t>
  </si>
  <si>
    <t>MICHELTORENA JOSE LUIS</t>
  </si>
  <si>
    <t>SUAREZ ANIBAL</t>
  </si>
  <si>
    <t>GOLF LOS ACANTILADOS</t>
  </si>
  <si>
    <r>
      <rPr>
        <b/>
        <sz val="11"/>
        <color theme="5" tint="0.39997558519241921"/>
        <rFont val="Arial"/>
        <family val="2"/>
      </rPr>
      <t xml:space="preserve">DAMAS 20 AL MAXIMO INDEX Y </t>
    </r>
    <r>
      <rPr>
        <b/>
        <sz val="11"/>
        <color theme="3" tint="0.39997558519241921"/>
        <rFont val="Arial"/>
        <family val="2"/>
      </rPr>
      <t>CABALLEROS 10 - A 24,9 INDEX</t>
    </r>
  </si>
  <si>
    <t>ARDANAZ JAVIER ALBERTO</t>
  </si>
  <si>
    <t>GONZALEZ CRISTIAN FERMIN</t>
  </si>
  <si>
    <t>ISACCH SIMON FRANCISCO</t>
  </si>
  <si>
    <t>SUEYRO JUAN MANUEL</t>
  </si>
  <si>
    <t>VALSECCHI MARTIN HORACIO</t>
  </si>
  <si>
    <t>VISPO ALEJANDRO ESTEBAN</t>
  </si>
  <si>
    <t>IGLESIAS JUAN CARLOS</t>
  </si>
  <si>
    <t>DI COSTANZO JUAN ANTONIO</t>
  </si>
  <si>
    <t>FERRARO MARIANO ANDRES</t>
  </si>
  <si>
    <t>FRACCHIA CRISTIAN GABRIEL</t>
  </si>
  <si>
    <t>HEDED JAVIER</t>
  </si>
  <si>
    <t>ALGARAÑAZ ASENCIO ALEJANDRO</t>
  </si>
  <si>
    <t>FISCHENICH EMILIO ALEJANDRO</t>
  </si>
  <si>
    <t>PARISI LISANDRO</t>
  </si>
  <si>
    <t>SFILIO ALFREDO DARIO</t>
  </si>
  <si>
    <t>TORCHIA SERGIO</t>
  </si>
  <si>
    <t>CARRION ARNALDO DARIO</t>
  </si>
  <si>
    <t>DALTO MARCELO FABIAN</t>
  </si>
  <si>
    <t>LATTE ALEJANDRO</t>
  </si>
  <si>
    <t>IANNONE PASCUAL</t>
  </si>
  <si>
    <t>SENNO ANTONIO CEFERINO</t>
  </si>
  <si>
    <t>RODRIGUEZ JAVIER</t>
  </si>
  <si>
    <t>LAURITO ERNESTO</t>
  </si>
  <si>
    <t>MAGADAN ALEJANDRO OSCAR</t>
  </si>
  <si>
    <t>PEREZ FERNANDEZ JUAN</t>
  </si>
  <si>
    <t>SOCOLOBSKY CARLOS ARIEL</t>
  </si>
  <si>
    <t>LIOTTO JORGE DANIEL</t>
  </si>
  <si>
    <t>LUCIANO RICARDO SALVADOR</t>
  </si>
  <si>
    <t>RIGHETTI ALEJANDRO</t>
  </si>
  <si>
    <t>PINILLA SEBASTIAN</t>
  </si>
  <si>
    <t>TROVATO RICARDO DANIEL</t>
  </si>
  <si>
    <t>TROVATO RUBEN OSVALDO</t>
  </si>
  <si>
    <t>RENZI DAMIAN</t>
  </si>
  <si>
    <t>SABORIDO HECTOR GABRIEL</t>
  </si>
  <si>
    <t>BATTISTESSA JOAQUIN ENRIQUE</t>
  </si>
  <si>
    <t>BELMARTINO FACUNDO IGNACIO</t>
  </si>
  <si>
    <t>FALCONE FACUNDO</t>
  </si>
  <si>
    <t>GONZALEZ ALMADA LUCIANO</t>
  </si>
  <si>
    <t>CASTELLA GERMAN AGUSTIN</t>
  </si>
  <si>
    <t>MINASSO AGUSTIN</t>
  </si>
  <si>
    <t>URRUSPURU LUIS RUBEN</t>
  </si>
  <si>
    <t>LUCO HERNAN ANTONIO</t>
  </si>
  <si>
    <t>CORREA AGUSTIN JOSE</t>
  </si>
  <si>
    <t>DEL RIO JUAN PABLO</t>
  </si>
  <si>
    <t>VOGT GERMAN</t>
  </si>
  <si>
    <t>INCAURGARAT FERNANDO</t>
  </si>
  <si>
    <t>OLDONI NESTOR ANDRES</t>
  </si>
  <si>
    <t>PEREZ MAURICIO FERNANDO</t>
  </si>
  <si>
    <t>STAMPONE MAURO EZEQUIEL</t>
  </si>
  <si>
    <t>RABAGO OSCAR NESTOR</t>
  </si>
  <si>
    <t>LEGUIZA EDUARDO</t>
  </si>
  <si>
    <t>BERENGENO FERNANDO ABEL</t>
  </si>
  <si>
    <t>DE NICHILO JOSE RAMON</t>
  </si>
  <si>
    <t>D ARCHIVIO MARIA ALEJANDRA</t>
  </si>
  <si>
    <t>GOLFIERI SILVIA ESTER</t>
  </si>
  <si>
    <t>COSULICH ESTEBAN</t>
  </si>
  <si>
    <t>LAPORTILLA RUBEN ISMAEL</t>
  </si>
  <si>
    <t>MIRAVE PATRICIO</t>
  </si>
  <si>
    <t>MARTINEZ IGNACIO</t>
  </si>
  <si>
    <t>MATARAZZO DIEGO GERMAN</t>
  </si>
  <si>
    <t>MONTEIRO RUBEN OSVALDO</t>
  </si>
  <si>
    <t>PRIETO CESAR</t>
  </si>
  <si>
    <t>ACOSTA JUAN DARIO</t>
  </si>
  <si>
    <t>ARRECHEA LEONARDO AGUSTIN</t>
  </si>
  <si>
    <t>ETEROVICH ARMANDO NICOLAS</t>
  </si>
  <si>
    <t>ETCHART FEDERICO</t>
  </si>
  <si>
    <t>MORELLO JUAN CARLOS</t>
  </si>
  <si>
    <t>PASSARINO CRISTIAN</t>
  </si>
  <si>
    <t>FILIBERTI RODOLFO JULIAN</t>
  </si>
  <si>
    <t>RODRIGUEZ JUAN CARLOS</t>
  </si>
  <si>
    <t>MITTON FABIO ANIBAL</t>
  </si>
  <si>
    <t>ORMACHEA CRISTINA</t>
  </si>
  <si>
    <t>GERMINO ROBERTO OMAR</t>
  </si>
  <si>
    <t>ALFONZO HECTOR</t>
  </si>
  <si>
    <t>IOGIMO CESAR OMAR</t>
  </si>
  <si>
    <t>MEJIAS HUGO</t>
  </si>
  <si>
    <t>MORO MARTIN</t>
  </si>
  <si>
    <t>MARTINEZ JOSE ANTONIO</t>
  </si>
  <si>
    <t>BISOGNIN FEDERICO CARLOS</t>
  </si>
  <si>
    <t>GOMEZ GUSTAVO ERNESTO</t>
  </si>
  <si>
    <t>SIGILLITO MAURO ALEJANDRO</t>
  </si>
  <si>
    <t>VILLA JORGE LUIS</t>
  </si>
  <si>
    <t>CAPDEVILLE CARLOS MARCELO</t>
  </si>
  <si>
    <t>CAPDEVILLE JOSE IGNACIO</t>
  </si>
  <si>
    <t>MARCELLONI LEANDRO LUIS</t>
  </si>
  <si>
    <t>CEJAS FERNANDO GASTON</t>
  </si>
  <si>
    <t>PLOVANICH GRACIELA</t>
  </si>
  <si>
    <t>DAVILA ALEJANDRO</t>
  </si>
  <si>
    <t>SUAREZ ALEJANDRO</t>
  </si>
  <si>
    <t>LETTIERI DAVID</t>
  </si>
  <si>
    <t>DIANA GERMAN MARIO</t>
  </si>
  <si>
    <t>OVEJERO BRAIAN EZEQUIEL</t>
  </si>
  <si>
    <t>LATINI MARTIN LEONELO</t>
  </si>
  <si>
    <t>MUNGIELLO FABIAN</t>
  </si>
  <si>
    <t>LATORRE ROMINA MARIEL</t>
  </si>
  <si>
    <t>HUTNIK MARIA CRISTINA</t>
  </si>
  <si>
    <t>LOPEZ RAUL CESAR</t>
  </si>
  <si>
    <t>ARANA RAUL</t>
  </si>
  <si>
    <t>ARHEX ALEJANDRO ANIBAL</t>
  </si>
  <si>
    <t>BEPMALE LEONARDO</t>
  </si>
  <si>
    <t>ALTAMIRANO HUGO</t>
  </si>
  <si>
    <t>BAIMLER MIGUEL ANGEL</t>
  </si>
  <si>
    <t>BERTERRETCHE CARLO</t>
  </si>
  <si>
    <t>SANCHEZ JAVIER</t>
  </si>
  <si>
    <t>VALLONE DANIEL ERNESTO</t>
  </si>
  <si>
    <t>IANNONE JUAN</t>
  </si>
  <si>
    <t>DE URTIAGA ALICIA</t>
  </si>
  <si>
    <t>LARROCA MIRTA LIDIA</t>
  </si>
  <si>
    <t>SUARES MARIA LAURA</t>
  </si>
  <si>
    <t>CHALULEU DANIEL</t>
  </si>
  <si>
    <t>SETZES OSCAR ANGEL</t>
  </si>
  <si>
    <t>TARIFA ARENAS JUAN PABLO</t>
  </si>
  <si>
    <t>ELGUETA MIGUEL EMILIO</t>
  </si>
  <si>
    <t>CELIA GERMAN DARIO</t>
  </si>
  <si>
    <t>CORBALAN MARCELO</t>
  </si>
  <si>
    <t>DIP VENTUREYRA GUSTAVO</t>
  </si>
  <si>
    <t>GONZALEZ ALBERTO</t>
  </si>
  <si>
    <t>DI GRESIA GUILLERMO</t>
  </si>
  <si>
    <t>SERFATY MARCELO JOSE</t>
  </si>
  <si>
    <t>CROVO FACUNDO</t>
  </si>
  <si>
    <t>MAIORANO NICOLAS</t>
  </si>
  <si>
    <t>BENEITEZ CASTRO RODRIGO</t>
  </si>
  <si>
    <t>GCD</t>
  </si>
  <si>
    <t>GCHCC</t>
  </si>
  <si>
    <t>ML</t>
  </si>
  <si>
    <t>CSCPGB</t>
  </si>
  <si>
    <t>NGC</t>
  </si>
  <si>
    <t>DI GRESIA GUILERMO</t>
  </si>
  <si>
    <t>ALFONZO HECTOR EDUARDO</t>
  </si>
  <si>
    <t>SUAREZ ALEJANDRO CESAR</t>
  </si>
  <si>
    <t>SANCISIS JORGE</t>
  </si>
  <si>
    <t>BERTERRETCHE CARLOS MARTIN</t>
  </si>
  <si>
    <t>D</t>
  </si>
  <si>
    <t>E</t>
  </si>
  <si>
    <t>S</t>
  </si>
  <si>
    <t>C</t>
  </si>
  <si>
    <t>SANCISI JORGE</t>
  </si>
  <si>
    <t>P</t>
  </si>
  <si>
    <t>T</t>
  </si>
  <si>
    <t>DOMINGO 08 DE SEPTIEMBRE DE 2023</t>
  </si>
  <si>
    <t xml:space="preserve">ISACCH SIMON </t>
  </si>
  <si>
    <t>PANDOLFI FEDERICO</t>
  </si>
  <si>
    <t>COLELLA JORGE</t>
  </si>
  <si>
    <t>PARDO ALEJANDRO</t>
  </si>
  <si>
    <t>RAMONDINO PABLO</t>
  </si>
  <si>
    <t>RISSO PATRON MARIANO</t>
  </si>
  <si>
    <t>ELENA HERNAN</t>
  </si>
  <si>
    <t>JIMENEZ ALEJANDRO</t>
  </si>
  <si>
    <t>BRANDA SILVIA ADRIANA</t>
  </si>
  <si>
    <t>MAYEREAUX LUIS ERNESTO</t>
  </si>
  <si>
    <t>LUCIANO RICARDO</t>
  </si>
  <si>
    <t>PLENAFETA CRISTINA</t>
  </si>
  <si>
    <t>LUSTIG NORA ESTHER</t>
  </si>
  <si>
    <t>SEIP MARIO</t>
  </si>
  <si>
    <t>FILIBERTI RODOLFO</t>
  </si>
  <si>
    <t>CARBAJO DE OLIVERI HAYDEE</t>
  </si>
  <si>
    <t>ARHEX ALEJANDRO</t>
  </si>
  <si>
    <t>PICO JUAN FERNANDO</t>
  </si>
  <si>
    <t>BOLY ALFREDO</t>
  </si>
  <si>
    <t>LANDI MATIAS</t>
  </si>
  <si>
    <t>MUÑOZ DAMIAN JORGE</t>
  </si>
  <si>
    <t>LARRABURU NORBERTO CEFERINO</t>
  </si>
  <si>
    <t>MELARA GASTON LUCAS</t>
  </si>
  <si>
    <t>IPORRE RAUL</t>
  </si>
  <si>
    <t>ZARATE GERARDO</t>
  </si>
  <si>
    <t>FLORES MAXIMILIANO</t>
  </si>
  <si>
    <t>OCAMPO ADRIAN</t>
  </si>
  <si>
    <t>RAMACCIOTTI HECTOR JOSE P</t>
  </si>
  <si>
    <t>JUAREZ LUIS ALBERTO</t>
  </si>
  <si>
    <t>GRISOLIA DE PATTI MARIA</t>
  </si>
  <si>
    <t>MERLO JUAN JOSE</t>
  </si>
  <si>
    <t>LORENZANI CARLOS ALBERTO</t>
  </si>
  <si>
    <t>LASTRA TOMAS FEDER</t>
  </si>
  <si>
    <t>CARROZZINO JAVIER</t>
  </si>
  <si>
    <t>CARROZZINO FELIPE</t>
  </si>
  <si>
    <t>SANCHO LUCIANO</t>
  </si>
  <si>
    <t>LPSA</t>
  </si>
  <si>
    <t>ZAMORA JOSE FRANCISCO</t>
  </si>
  <si>
    <t>LASTRA TOMAS FEDERICO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</si>
</sst>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General"/>
    <numFmt numFmtId="165" formatCode="dd/mm/yyyy;@"/>
    <numFmt numFmtId="166" formatCode="[$-C0A]General"/>
  </numFmts>
  <fonts count="49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5"/>
      <color indexed="10"/>
      <name val="Arial"/>
      <family val="2"/>
    </font>
    <font>
      <sz val="10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sz val="15"/>
      <name val="Wingdings 2"/>
      <family val="1"/>
      <charset val="2"/>
    </font>
    <font>
      <b/>
      <sz val="13"/>
      <name val="Arial"/>
      <family val="2"/>
    </font>
    <font>
      <sz val="10"/>
      <color theme="1"/>
      <name val="Arial1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sz val="15"/>
      <color rgb="FFFF0000"/>
      <name val="Arial"/>
      <family val="2"/>
    </font>
    <font>
      <sz val="15"/>
      <color rgb="FF008000"/>
      <name val="Arial"/>
      <family val="2"/>
    </font>
    <font>
      <b/>
      <sz val="15"/>
      <color theme="0"/>
      <name val="Arial"/>
      <family val="2"/>
    </font>
    <font>
      <b/>
      <sz val="15"/>
      <color rgb="FFFF000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5" tint="0.39997558519241921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10"/>
      <color indexed="9"/>
      <name val="Arial"/>
      <family val="2"/>
    </font>
    <font>
      <sz val="9"/>
      <color rgb="FF4D4D4D"/>
      <name val="Public Sans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5"/>
      <color rgb="FF008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0" fillId="0" borderId="0"/>
  </cellStyleXfs>
  <cellXfs count="1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4" fillId="0" borderId="0" xfId="0" applyFont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/>
    <xf numFmtId="0" fontId="5" fillId="0" borderId="14" xfId="0" applyFont="1" applyFill="1" applyBorder="1"/>
    <xf numFmtId="0" fontId="3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166" fontId="21" fillId="0" borderId="26" xfId="1" applyNumberFormat="1" applyFont="1" applyBorder="1" applyAlignment="1">
      <alignment horizontal="center"/>
    </xf>
    <xf numFmtId="166" fontId="22" fillId="0" borderId="27" xfId="1" applyNumberFormat="1" applyFont="1" applyBorder="1" applyAlignment="1">
      <alignment horizontal="center"/>
    </xf>
    <xf numFmtId="166" fontId="21" fillId="0" borderId="27" xfId="1" applyNumberFormat="1" applyFont="1" applyBorder="1" applyAlignment="1">
      <alignment horizontal="center"/>
    </xf>
    <xf numFmtId="166" fontId="23" fillId="0" borderId="7" xfId="1" applyNumberFormat="1" applyFont="1" applyFill="1" applyBorder="1" applyAlignment="1">
      <alignment horizontal="center"/>
    </xf>
    <xf numFmtId="166" fontId="24" fillId="0" borderId="7" xfId="1" applyNumberFormat="1" applyFont="1" applyFill="1" applyBorder="1" applyAlignment="1">
      <alignment horizontal="center"/>
    </xf>
    <xf numFmtId="166" fontId="25" fillId="0" borderId="7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5" fontId="3" fillId="0" borderId="18" xfId="0" applyNumberFormat="1" applyFont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166" fontId="26" fillId="0" borderId="9" xfId="1" applyNumberFormat="1" applyFont="1" applyFill="1" applyBorder="1" applyAlignment="1">
      <alignment horizontal="center"/>
    </xf>
    <xf numFmtId="166" fontId="21" fillId="0" borderId="28" xfId="1" applyNumberFormat="1" applyFont="1" applyBorder="1" applyAlignment="1">
      <alignment horizontal="center"/>
    </xf>
    <xf numFmtId="0" fontId="18" fillId="0" borderId="0" xfId="0" applyFont="1" applyFill="1"/>
    <xf numFmtId="0" fontId="19" fillId="0" borderId="19" xfId="0" applyNumberFormat="1" applyFont="1" applyFill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65" fontId="11" fillId="0" borderId="23" xfId="0" applyNumberFormat="1" applyFont="1" applyFill="1" applyBorder="1" applyAlignment="1">
      <alignment horizontal="center"/>
    </xf>
    <xf numFmtId="166" fontId="26" fillId="0" borderId="9" xfId="1" quotePrefix="1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4" fontId="27" fillId="6" borderId="19" xfId="0" applyNumberFormat="1" applyFont="1" applyFill="1" applyBorder="1"/>
    <xf numFmtId="0" fontId="1" fillId="0" borderId="8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15" fillId="0" borderId="0" xfId="0" applyFont="1"/>
    <xf numFmtId="0" fontId="3" fillId="0" borderId="1" xfId="0" quotePrefix="1" applyFont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5" borderId="20" xfId="0" applyFont="1" applyFill="1" applyBorder="1" applyAlignment="1">
      <alignment horizontal="center"/>
    </xf>
    <xf numFmtId="0" fontId="3" fillId="0" borderId="22" xfId="0" quotePrefix="1" applyFont="1" applyBorder="1" applyAlignment="1">
      <alignment horizontal="center"/>
    </xf>
    <xf numFmtId="0" fontId="30" fillId="0" borderId="0" xfId="0" applyFont="1"/>
    <xf numFmtId="0" fontId="31" fillId="0" borderId="19" xfId="0" applyFont="1" applyBorder="1" applyAlignment="1">
      <alignment horizontal="center"/>
    </xf>
    <xf numFmtId="0" fontId="31" fillId="7" borderId="19" xfId="0" applyFont="1" applyFill="1" applyBorder="1" applyAlignment="1">
      <alignment horizontal="center"/>
    </xf>
    <xf numFmtId="0" fontId="30" fillId="0" borderId="19" xfId="0" applyFont="1" applyBorder="1"/>
    <xf numFmtId="0" fontId="30" fillId="0" borderId="19" xfId="0" applyFont="1" applyBorder="1" applyAlignment="1">
      <alignment horizontal="center"/>
    </xf>
    <xf numFmtId="0" fontId="30" fillId="7" borderId="19" xfId="0" applyFont="1" applyFill="1" applyBorder="1" applyAlignment="1">
      <alignment horizontal="center"/>
    </xf>
    <xf numFmtId="0" fontId="30" fillId="8" borderId="19" xfId="0" applyFont="1" applyFill="1" applyBorder="1" applyAlignment="1">
      <alignment horizontal="center"/>
    </xf>
    <xf numFmtId="0" fontId="30" fillId="9" borderId="19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5" borderId="19" xfId="0" applyFont="1" applyFill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3" fillId="0" borderId="0" xfId="0" applyFont="1"/>
    <xf numFmtId="0" fontId="36" fillId="0" borderId="0" xfId="0" applyFont="1"/>
    <xf numFmtId="0" fontId="40" fillId="0" borderId="0" xfId="0" applyFont="1" applyAlignment="1">
      <alignment horizontal="center"/>
    </xf>
    <xf numFmtId="0" fontId="41" fillId="0" borderId="0" xfId="0" applyFont="1"/>
    <xf numFmtId="20" fontId="40" fillId="0" borderId="29" xfId="0" applyNumberFormat="1" applyFont="1" applyBorder="1" applyAlignment="1">
      <alignment horizontal="center"/>
    </xf>
    <xf numFmtId="20" fontId="40" fillId="0" borderId="31" xfId="0" applyNumberFormat="1" applyFont="1" applyBorder="1" applyAlignment="1">
      <alignment horizontal="center"/>
    </xf>
    <xf numFmtId="0" fontId="42" fillId="0" borderId="19" xfId="0" applyFont="1" applyBorder="1"/>
    <xf numFmtId="0" fontId="42" fillId="0" borderId="32" xfId="0" applyFont="1" applyBorder="1"/>
    <xf numFmtId="20" fontId="40" fillId="0" borderId="33" xfId="0" applyNumberFormat="1" applyFont="1" applyBorder="1" applyAlignment="1">
      <alignment horizontal="center"/>
    </xf>
    <xf numFmtId="0" fontId="42" fillId="0" borderId="35" xfId="0" applyFont="1" applyBorder="1"/>
    <xf numFmtId="0" fontId="42" fillId="0" borderId="36" xfId="0" applyFont="1" applyBorder="1"/>
    <xf numFmtId="0" fontId="43" fillId="13" borderId="1" xfId="0" applyFont="1" applyFill="1" applyBorder="1" applyAlignment="1">
      <alignment horizontal="center"/>
    </xf>
    <xf numFmtId="0" fontId="42" fillId="0" borderId="40" xfId="0" applyFont="1" applyBorder="1"/>
    <xf numFmtId="0" fontId="42" fillId="0" borderId="41" xfId="0" applyFont="1" applyBorder="1"/>
    <xf numFmtId="0" fontId="42" fillId="0" borderId="14" xfId="0" applyFont="1" applyBorder="1"/>
    <xf numFmtId="0" fontId="42" fillId="0" borderId="15" xfId="0" applyFont="1" applyBorder="1"/>
    <xf numFmtId="0" fontId="45" fillId="0" borderId="0" xfId="0" applyFont="1"/>
    <xf numFmtId="0" fontId="13" fillId="0" borderId="0" xfId="0" applyFont="1" applyAlignment="1">
      <alignment horizontal="center"/>
    </xf>
    <xf numFmtId="0" fontId="46" fillId="5" borderId="14" xfId="0" applyFont="1" applyFill="1" applyBorder="1"/>
    <xf numFmtId="0" fontId="46" fillId="5" borderId="19" xfId="0" applyFont="1" applyFill="1" applyBorder="1"/>
    <xf numFmtId="0" fontId="42" fillId="0" borderId="42" xfId="0" applyFont="1" applyFill="1" applyBorder="1"/>
    <xf numFmtId="0" fontId="41" fillId="0" borderId="32" xfId="0" applyFont="1" applyFill="1" applyBorder="1"/>
    <xf numFmtId="0" fontId="42" fillId="0" borderId="32" xfId="0" applyFont="1" applyFill="1" applyBorder="1"/>
    <xf numFmtId="0" fontId="41" fillId="0" borderId="14" xfId="0" applyFont="1" applyFill="1" applyBorder="1"/>
    <xf numFmtId="0" fontId="41" fillId="0" borderId="19" xfId="0" applyFont="1" applyFill="1" applyBorder="1"/>
    <xf numFmtId="0" fontId="42" fillId="0" borderId="19" xfId="0" applyFont="1" applyFill="1" applyBorder="1"/>
    <xf numFmtId="0" fontId="42" fillId="0" borderId="30" xfId="0" applyFont="1" applyFill="1" applyBorder="1"/>
    <xf numFmtId="0" fontId="42" fillId="0" borderId="7" xfId="0" applyFont="1" applyFill="1" applyBorder="1"/>
    <xf numFmtId="0" fontId="42" fillId="0" borderId="9" xfId="0" applyFont="1" applyFill="1" applyBorder="1"/>
    <xf numFmtId="0" fontId="42" fillId="0" borderId="20" xfId="0" applyFont="1" applyFill="1" applyBorder="1"/>
    <xf numFmtId="0" fontId="42" fillId="0" borderId="34" xfId="0" applyFont="1" applyFill="1" applyBorder="1"/>
    <xf numFmtId="0" fontId="42" fillId="0" borderId="35" xfId="0" applyFont="1" applyFill="1" applyBorder="1"/>
    <xf numFmtId="0" fontId="42" fillId="0" borderId="36" xfId="0" applyFont="1" applyFill="1" applyBorder="1"/>
    <xf numFmtId="20" fontId="40" fillId="5" borderId="39" xfId="0" applyNumberFormat="1" applyFont="1" applyFill="1" applyBorder="1" applyAlignment="1">
      <alignment horizontal="center"/>
    </xf>
    <xf numFmtId="20" fontId="40" fillId="5" borderId="43" xfId="0" applyNumberFormat="1" applyFont="1" applyFill="1" applyBorder="1" applyAlignment="1">
      <alignment horizontal="center"/>
    </xf>
    <xf numFmtId="0" fontId="28" fillId="5" borderId="14" xfId="0" applyFont="1" applyFill="1" applyBorder="1"/>
    <xf numFmtId="166" fontId="25" fillId="0" borderId="7" xfId="1" quotePrefix="1" applyNumberFormat="1" applyFont="1" applyFill="1" applyBorder="1" applyAlignment="1">
      <alignment horizontal="center"/>
    </xf>
    <xf numFmtId="166" fontId="24" fillId="0" borderId="7" xfId="1" quotePrefix="1" applyNumberFormat="1" applyFont="1" applyFill="1" applyBorder="1" applyAlignment="1">
      <alignment horizontal="center"/>
    </xf>
    <xf numFmtId="0" fontId="6" fillId="0" borderId="7" xfId="0" quotePrefix="1" applyFont="1" applyFill="1" applyBorder="1" applyAlignment="1">
      <alignment horizontal="center"/>
    </xf>
    <xf numFmtId="20" fontId="40" fillId="5" borderId="44" xfId="0" applyNumberFormat="1" applyFont="1" applyFill="1" applyBorder="1" applyAlignment="1">
      <alignment horizontal="center"/>
    </xf>
    <xf numFmtId="20" fontId="40" fillId="0" borderId="39" xfId="0" applyNumberFormat="1" applyFont="1" applyBorder="1" applyAlignment="1">
      <alignment horizontal="center" vertical="center"/>
    </xf>
    <xf numFmtId="0" fontId="42" fillId="0" borderId="42" xfId="0" applyFont="1" applyBorder="1"/>
    <xf numFmtId="20" fontId="40" fillId="0" borderId="43" xfId="0" applyNumberFormat="1" applyFont="1" applyBorder="1" applyAlignment="1">
      <alignment horizontal="center" vertical="center"/>
    </xf>
    <xf numFmtId="0" fontId="41" fillId="0" borderId="32" xfId="0" applyFont="1" applyBorder="1"/>
    <xf numFmtId="0" fontId="41" fillId="0" borderId="19" xfId="0" applyFont="1" applyBorder="1"/>
    <xf numFmtId="20" fontId="40" fillId="0" borderId="44" xfId="0" applyNumberFormat="1" applyFont="1" applyBorder="1" applyAlignment="1">
      <alignment horizontal="center" vertical="center"/>
    </xf>
    <xf numFmtId="0" fontId="41" fillId="0" borderId="36" xfId="0" applyFont="1" applyBorder="1"/>
    <xf numFmtId="0" fontId="47" fillId="0" borderId="14" xfId="0" applyFont="1" applyBorder="1"/>
    <xf numFmtId="0" fontId="47" fillId="0" borderId="19" xfId="0" applyFont="1" applyBorder="1"/>
    <xf numFmtId="0" fontId="41" fillId="0" borderId="14" xfId="0" applyFont="1" applyBorder="1"/>
    <xf numFmtId="0" fontId="42" fillId="0" borderId="0" xfId="0" applyFont="1"/>
    <xf numFmtId="166" fontId="48" fillId="5" borderId="9" xfId="1" applyNumberFormat="1" applyFont="1" applyFill="1" applyBorder="1" applyAlignment="1">
      <alignment horizontal="center"/>
    </xf>
    <xf numFmtId="20" fontId="40" fillId="5" borderId="45" xfId="0" applyNumberFormat="1" applyFont="1" applyFill="1" applyBorder="1" applyAlignment="1">
      <alignment horizontal="center"/>
    </xf>
    <xf numFmtId="0" fontId="46" fillId="5" borderId="32" xfId="0" applyFont="1" applyFill="1" applyBorder="1"/>
    <xf numFmtId="0" fontId="5" fillId="0" borderId="15" xfId="0" applyFont="1" applyFill="1" applyBorder="1"/>
    <xf numFmtId="166" fontId="23" fillId="0" borderId="10" xfId="1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/>
    </xf>
    <xf numFmtId="166" fontId="25" fillId="0" borderId="10" xfId="1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center"/>
    </xf>
    <xf numFmtId="166" fontId="26" fillId="0" borderId="12" xfId="1" quotePrefix="1" applyNumberFormat="1" applyFont="1" applyFill="1" applyBorder="1" applyAlignment="1">
      <alignment horizontal="center"/>
    </xf>
    <xf numFmtId="165" fontId="11" fillId="0" borderId="46" xfId="0" applyNumberFormat="1" applyFont="1" applyFill="1" applyBorder="1" applyAlignment="1">
      <alignment horizontal="center"/>
    </xf>
    <xf numFmtId="166" fontId="26" fillId="5" borderId="9" xfId="1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8" fillId="0" borderId="1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44" fillId="12" borderId="24" xfId="0" applyFont="1" applyFill="1" applyBorder="1" applyAlignment="1">
      <alignment horizontal="center"/>
    </xf>
    <xf numFmtId="0" fontId="44" fillId="12" borderId="37" xfId="0" applyFont="1" applyFill="1" applyBorder="1" applyAlignment="1">
      <alignment horizontal="center"/>
    </xf>
    <xf numFmtId="0" fontId="44" fillId="12" borderId="38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17" xfId="0" applyFont="1" applyBorder="1" applyAlignment="1">
      <alignment horizontal="center"/>
    </xf>
    <xf numFmtId="0" fontId="34" fillId="10" borderId="24" xfId="0" applyFont="1" applyFill="1" applyBorder="1" applyAlignment="1">
      <alignment horizontal="center" vertical="center"/>
    </xf>
    <xf numFmtId="0" fontId="34" fillId="10" borderId="25" xfId="0" applyFont="1" applyFill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5" fillId="11" borderId="24" xfId="0" applyFont="1" applyFill="1" applyBorder="1" applyAlignment="1">
      <alignment horizontal="center"/>
    </xf>
    <xf numFmtId="0" fontId="35" fillId="11" borderId="25" xfId="0" applyFont="1" applyFill="1" applyBorder="1" applyAlignment="1">
      <alignment horizontal="center"/>
    </xf>
    <xf numFmtId="0" fontId="35" fillId="11" borderId="18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9" fillId="12" borderId="2" xfId="0" applyFont="1" applyFill="1" applyBorder="1" applyAlignment="1">
      <alignment horizontal="center"/>
    </xf>
    <xf numFmtId="0" fontId="39" fillId="12" borderId="3" xfId="0" applyFont="1" applyFill="1" applyBorder="1" applyAlignment="1">
      <alignment horizontal="center"/>
    </xf>
    <xf numFmtId="0" fontId="39" fillId="12" borderId="5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1"/>
  <sheetViews>
    <sheetView tabSelected="1" zoomScale="70" zoomScaleNormal="70" workbookViewId="0">
      <selection sqref="A1:H1"/>
    </sheetView>
  </sheetViews>
  <sheetFormatPr baseColWidth="10" defaultRowHeight="18.75"/>
  <cols>
    <col min="1" max="1" width="26.5703125" style="27" customWidth="1"/>
    <col min="2" max="2" width="7.7109375" style="27" bestFit="1" customWidth="1"/>
    <col min="3" max="3" width="8.5703125" style="27" bestFit="1" customWidth="1"/>
    <col min="4" max="8" width="6.7109375" style="30" customWidth="1"/>
    <col min="9" max="9" width="12.85546875" style="27" customWidth="1"/>
    <col min="10" max="10" width="13" style="43" customWidth="1"/>
    <col min="11" max="11" width="11.42578125" style="27"/>
    <col min="12" max="16384" width="11.42578125" style="1"/>
  </cols>
  <sheetData>
    <row r="1" spans="1:21" ht="30.75">
      <c r="A1" s="156" t="s">
        <v>6</v>
      </c>
      <c r="B1" s="156"/>
      <c r="C1" s="156"/>
      <c r="D1" s="156"/>
      <c r="E1" s="156"/>
      <c r="F1" s="156"/>
      <c r="G1" s="156"/>
      <c r="H1" s="156"/>
      <c r="I1" s="1"/>
    </row>
    <row r="2" spans="1:21" ht="30.75">
      <c r="A2" s="156" t="s">
        <v>7</v>
      </c>
      <c r="B2" s="156"/>
      <c r="C2" s="156"/>
      <c r="D2" s="156"/>
      <c r="E2" s="156"/>
      <c r="F2" s="156"/>
      <c r="G2" s="156"/>
      <c r="H2" s="156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</row>
    <row r="4" spans="1:21" ht="25.5">
      <c r="A4" s="157" t="s">
        <v>39</v>
      </c>
      <c r="B4" s="157"/>
      <c r="C4" s="157"/>
      <c r="D4" s="157"/>
      <c r="E4" s="157"/>
      <c r="F4" s="157"/>
      <c r="G4" s="157"/>
      <c r="H4" s="157"/>
      <c r="I4" s="1"/>
    </row>
    <row r="5" spans="1:21" ht="25.5">
      <c r="A5" s="157" t="s">
        <v>58</v>
      </c>
      <c r="B5" s="157"/>
      <c r="C5" s="157"/>
      <c r="D5" s="157"/>
      <c r="E5" s="157"/>
      <c r="F5" s="157"/>
      <c r="G5" s="157"/>
      <c r="H5" s="157"/>
      <c r="I5" s="1"/>
    </row>
    <row r="6" spans="1:21" ht="26.25">
      <c r="A6" s="158" t="s">
        <v>59</v>
      </c>
      <c r="B6" s="158"/>
      <c r="C6" s="158"/>
      <c r="D6" s="158"/>
      <c r="E6" s="158"/>
      <c r="F6" s="158"/>
      <c r="G6" s="158"/>
      <c r="H6" s="158"/>
      <c r="I6" s="1"/>
    </row>
    <row r="7" spans="1:21" ht="20.25">
      <c r="A7" s="6"/>
      <c r="B7" s="6"/>
      <c r="C7" s="6"/>
      <c r="D7" s="6"/>
      <c r="E7" s="6"/>
      <c r="F7" s="6"/>
      <c r="G7" s="6"/>
      <c r="H7" s="6"/>
      <c r="I7" s="1"/>
    </row>
    <row r="8" spans="1:21" ht="19.5">
      <c r="A8" s="159" t="s">
        <v>20</v>
      </c>
      <c r="B8" s="159"/>
      <c r="C8" s="159"/>
      <c r="D8" s="159"/>
      <c r="E8" s="159"/>
      <c r="F8" s="159"/>
      <c r="G8" s="159"/>
      <c r="H8" s="159"/>
      <c r="I8" s="1"/>
    </row>
    <row r="9" spans="1:21" ht="19.5">
      <c r="A9" s="160" t="s">
        <v>57</v>
      </c>
      <c r="B9" s="160"/>
      <c r="C9" s="160"/>
      <c r="D9" s="160"/>
      <c r="E9" s="160"/>
      <c r="F9" s="160"/>
      <c r="G9" s="160"/>
      <c r="H9" s="160"/>
      <c r="I9" s="1"/>
    </row>
    <row r="10" spans="1:21" ht="20.25" thickBot="1">
      <c r="A10" s="161"/>
      <c r="B10" s="161"/>
      <c r="C10" s="161"/>
      <c r="D10" s="161"/>
      <c r="E10" s="161"/>
      <c r="F10" s="161"/>
      <c r="G10" s="161"/>
      <c r="H10" s="161"/>
      <c r="I10" s="1"/>
    </row>
    <row r="11" spans="1:21" ht="20.25" thickBot="1">
      <c r="A11" s="153" t="s">
        <v>14</v>
      </c>
      <c r="B11" s="154"/>
      <c r="C11" s="154"/>
      <c r="D11" s="154"/>
      <c r="E11" s="154"/>
      <c r="F11" s="154"/>
      <c r="G11" s="154"/>
      <c r="H11" s="155"/>
      <c r="I11" s="1"/>
      <c r="K11" s="49" t="s">
        <v>23</v>
      </c>
    </row>
    <row r="12" spans="1:21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48" t="s">
        <v>22</v>
      </c>
      <c r="J12" s="43"/>
      <c r="K12" s="49" t="s">
        <v>26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0.25" thickBot="1">
      <c r="A13" s="32" t="s">
        <v>113</v>
      </c>
      <c r="B13" s="39" t="s">
        <v>302</v>
      </c>
      <c r="C13" s="40">
        <v>1</v>
      </c>
      <c r="D13" s="41">
        <v>1</v>
      </c>
      <c r="E13" s="40">
        <v>34</v>
      </c>
      <c r="F13" s="40">
        <v>34</v>
      </c>
      <c r="G13" s="65">
        <f t="shared" ref="G13:G44" si="0">SUM(E13+F13)</f>
        <v>68</v>
      </c>
      <c r="H13" s="52">
        <f t="shared" ref="H13:H44" si="1">(G13-D13)</f>
        <v>67</v>
      </c>
      <c r="I13" s="63">
        <v>29431</v>
      </c>
      <c r="J13" s="73" t="s">
        <v>30</v>
      </c>
      <c r="K13" s="50">
        <f t="shared" ref="K13:K16" si="2">(F13-D13*0.5)</f>
        <v>33.5</v>
      </c>
    </row>
    <row r="14" spans="1:21" ht="20.25" thickBot="1">
      <c r="A14" s="32" t="s">
        <v>335</v>
      </c>
      <c r="B14" s="39" t="s">
        <v>27</v>
      </c>
      <c r="C14" s="40">
        <v>9.1999999999999993</v>
      </c>
      <c r="D14" s="41">
        <v>10</v>
      </c>
      <c r="E14" s="40">
        <v>39</v>
      </c>
      <c r="F14" s="40">
        <v>38</v>
      </c>
      <c r="G14" s="29">
        <f t="shared" si="0"/>
        <v>77</v>
      </c>
      <c r="H14" s="140">
        <f t="shared" si="1"/>
        <v>67</v>
      </c>
      <c r="I14" s="63">
        <v>27653</v>
      </c>
      <c r="J14" s="73" t="s">
        <v>18</v>
      </c>
      <c r="K14" s="152">
        <f t="shared" si="2"/>
        <v>33</v>
      </c>
    </row>
    <row r="15" spans="1:21" ht="20.25" thickBot="1">
      <c r="A15" s="32" t="s">
        <v>142</v>
      </c>
      <c r="B15" s="39" t="s">
        <v>34</v>
      </c>
      <c r="C15" s="40">
        <v>1.6</v>
      </c>
      <c r="D15" s="41">
        <v>2</v>
      </c>
      <c r="E15" s="40">
        <v>34</v>
      </c>
      <c r="F15" s="40">
        <v>35</v>
      </c>
      <c r="G15" s="65">
        <f t="shared" si="0"/>
        <v>69</v>
      </c>
      <c r="H15" s="52">
        <f t="shared" si="1"/>
        <v>67</v>
      </c>
      <c r="I15" s="63">
        <v>27313</v>
      </c>
      <c r="J15" s="73" t="s">
        <v>31</v>
      </c>
      <c r="K15" s="152">
        <f t="shared" si="2"/>
        <v>34</v>
      </c>
    </row>
    <row r="16" spans="1:21">
      <c r="A16" s="32" t="s">
        <v>92</v>
      </c>
      <c r="B16" s="39" t="s">
        <v>302</v>
      </c>
      <c r="C16" s="40">
        <v>6.1</v>
      </c>
      <c r="D16" s="41">
        <v>6</v>
      </c>
      <c r="E16" s="40">
        <v>38</v>
      </c>
      <c r="F16" s="40">
        <v>37</v>
      </c>
      <c r="G16" s="29">
        <f t="shared" si="0"/>
        <v>75</v>
      </c>
      <c r="H16" s="52">
        <f t="shared" si="1"/>
        <v>69</v>
      </c>
      <c r="I16" s="63">
        <v>25621</v>
      </c>
      <c r="K16" s="50">
        <f t="shared" si="2"/>
        <v>34</v>
      </c>
    </row>
    <row r="17" spans="1:11">
      <c r="A17" s="32" t="s">
        <v>87</v>
      </c>
      <c r="B17" s="39" t="s">
        <v>302</v>
      </c>
      <c r="C17" s="40">
        <v>5.0999999999999996</v>
      </c>
      <c r="D17" s="41">
        <v>5</v>
      </c>
      <c r="E17" s="40">
        <v>39</v>
      </c>
      <c r="F17" s="40">
        <v>36</v>
      </c>
      <c r="G17" s="29">
        <f t="shared" si="0"/>
        <v>75</v>
      </c>
      <c r="H17" s="52">
        <f t="shared" si="1"/>
        <v>70</v>
      </c>
      <c r="I17" s="63">
        <v>34101</v>
      </c>
      <c r="K17" s="50">
        <f t="shared" ref="K17:K79" si="3">(F17-D17*0.5)</f>
        <v>33.5</v>
      </c>
    </row>
    <row r="18" spans="1:11">
      <c r="A18" s="32" t="s">
        <v>149</v>
      </c>
      <c r="B18" s="39" t="s">
        <v>47</v>
      </c>
      <c r="C18" s="40">
        <v>4.7</v>
      </c>
      <c r="D18" s="41">
        <v>5</v>
      </c>
      <c r="E18" s="40">
        <v>36</v>
      </c>
      <c r="F18" s="40">
        <v>39</v>
      </c>
      <c r="G18" s="29">
        <f t="shared" si="0"/>
        <v>75</v>
      </c>
      <c r="H18" s="52">
        <f t="shared" si="1"/>
        <v>70</v>
      </c>
      <c r="I18" s="63">
        <v>28445</v>
      </c>
      <c r="K18" s="50">
        <f t="shared" si="3"/>
        <v>36.5</v>
      </c>
    </row>
    <row r="19" spans="1:11">
      <c r="A19" s="32" t="s">
        <v>173</v>
      </c>
      <c r="B19" s="39" t="s">
        <v>36</v>
      </c>
      <c r="C19" s="40">
        <v>5.2</v>
      </c>
      <c r="D19" s="41">
        <v>6</v>
      </c>
      <c r="E19" s="40">
        <v>36</v>
      </c>
      <c r="F19" s="40">
        <v>40</v>
      </c>
      <c r="G19" s="29">
        <f t="shared" si="0"/>
        <v>76</v>
      </c>
      <c r="H19" s="52">
        <f t="shared" si="1"/>
        <v>70</v>
      </c>
      <c r="I19" s="63">
        <v>26606</v>
      </c>
      <c r="K19" s="50">
        <f t="shared" si="3"/>
        <v>37</v>
      </c>
    </row>
    <row r="20" spans="1:11">
      <c r="A20" s="32" t="s">
        <v>129</v>
      </c>
      <c r="B20" s="39" t="s">
        <v>299</v>
      </c>
      <c r="C20" s="40">
        <v>2.6</v>
      </c>
      <c r="D20" s="41">
        <v>3</v>
      </c>
      <c r="E20" s="40">
        <v>32</v>
      </c>
      <c r="F20" s="40">
        <v>41</v>
      </c>
      <c r="G20" s="29">
        <f t="shared" si="0"/>
        <v>73</v>
      </c>
      <c r="H20" s="52">
        <f t="shared" si="1"/>
        <v>70</v>
      </c>
      <c r="I20" s="63">
        <v>34564</v>
      </c>
      <c r="K20" s="50">
        <f t="shared" si="3"/>
        <v>39.5</v>
      </c>
    </row>
    <row r="21" spans="1:11">
      <c r="A21" s="32" t="s">
        <v>132</v>
      </c>
      <c r="B21" s="39" t="s">
        <v>300</v>
      </c>
      <c r="C21" s="40">
        <v>-1.1000000000000001</v>
      </c>
      <c r="D21" s="41">
        <v>-1</v>
      </c>
      <c r="E21" s="40">
        <v>35</v>
      </c>
      <c r="F21" s="40">
        <v>35</v>
      </c>
      <c r="G21" s="29">
        <f t="shared" si="0"/>
        <v>70</v>
      </c>
      <c r="H21" s="52">
        <f t="shared" si="1"/>
        <v>71</v>
      </c>
      <c r="I21" s="63">
        <v>35076</v>
      </c>
      <c r="K21" s="50">
        <f t="shared" si="3"/>
        <v>35.5</v>
      </c>
    </row>
    <row r="22" spans="1:11">
      <c r="A22" s="32" t="s">
        <v>107</v>
      </c>
      <c r="B22" s="39" t="s">
        <v>36</v>
      </c>
      <c r="C22" s="40">
        <v>2.8</v>
      </c>
      <c r="D22" s="41">
        <v>3</v>
      </c>
      <c r="E22" s="40">
        <v>35</v>
      </c>
      <c r="F22" s="40">
        <v>39</v>
      </c>
      <c r="G22" s="29">
        <f t="shared" si="0"/>
        <v>74</v>
      </c>
      <c r="H22" s="52">
        <f t="shared" si="1"/>
        <v>71</v>
      </c>
      <c r="I22" s="63">
        <v>32925</v>
      </c>
      <c r="K22" s="50">
        <f t="shared" si="3"/>
        <v>37.5</v>
      </c>
    </row>
    <row r="23" spans="1:11">
      <c r="A23" s="32" t="s">
        <v>141</v>
      </c>
      <c r="B23" s="39" t="s">
        <v>34</v>
      </c>
      <c r="C23" s="40">
        <v>6.7</v>
      </c>
      <c r="D23" s="41">
        <v>7</v>
      </c>
      <c r="E23" s="40">
        <v>38</v>
      </c>
      <c r="F23" s="40">
        <v>40</v>
      </c>
      <c r="G23" s="29">
        <f t="shared" si="0"/>
        <v>78</v>
      </c>
      <c r="H23" s="52">
        <f t="shared" si="1"/>
        <v>71</v>
      </c>
      <c r="I23" s="63">
        <v>26007</v>
      </c>
      <c r="K23" s="50">
        <f t="shared" si="3"/>
        <v>36.5</v>
      </c>
    </row>
    <row r="24" spans="1:11">
      <c r="A24" s="32" t="s">
        <v>91</v>
      </c>
      <c r="B24" s="39" t="s">
        <v>302</v>
      </c>
      <c r="C24" s="40">
        <v>0</v>
      </c>
      <c r="D24" s="41">
        <v>0</v>
      </c>
      <c r="E24" s="40">
        <v>37</v>
      </c>
      <c r="F24" s="40">
        <v>35</v>
      </c>
      <c r="G24" s="29">
        <f t="shared" si="0"/>
        <v>72</v>
      </c>
      <c r="H24" s="52">
        <f t="shared" si="1"/>
        <v>72</v>
      </c>
      <c r="I24" s="63">
        <v>32333</v>
      </c>
      <c r="K24" s="50">
        <f t="shared" si="3"/>
        <v>35</v>
      </c>
    </row>
    <row r="25" spans="1:11">
      <c r="A25" s="32" t="s">
        <v>71</v>
      </c>
      <c r="B25" s="39" t="s">
        <v>27</v>
      </c>
      <c r="C25" s="40">
        <v>1.6</v>
      </c>
      <c r="D25" s="41">
        <v>2</v>
      </c>
      <c r="E25" s="40">
        <v>38</v>
      </c>
      <c r="F25" s="40">
        <v>36</v>
      </c>
      <c r="G25" s="29">
        <f t="shared" si="0"/>
        <v>74</v>
      </c>
      <c r="H25" s="52">
        <f t="shared" si="1"/>
        <v>72</v>
      </c>
      <c r="I25" s="63">
        <v>35717</v>
      </c>
      <c r="K25" s="50">
        <f t="shared" si="3"/>
        <v>35</v>
      </c>
    </row>
    <row r="26" spans="1:11">
      <c r="A26" s="32" t="s">
        <v>162</v>
      </c>
      <c r="B26" s="39" t="s">
        <v>300</v>
      </c>
      <c r="C26" s="40">
        <v>5.7</v>
      </c>
      <c r="D26" s="41">
        <v>6</v>
      </c>
      <c r="E26" s="40">
        <v>41</v>
      </c>
      <c r="F26" s="40">
        <v>37</v>
      </c>
      <c r="G26" s="29">
        <f t="shared" si="0"/>
        <v>78</v>
      </c>
      <c r="H26" s="52">
        <f t="shared" si="1"/>
        <v>72</v>
      </c>
      <c r="I26" s="63">
        <v>30485</v>
      </c>
      <c r="K26" s="50">
        <f t="shared" si="3"/>
        <v>34</v>
      </c>
    </row>
    <row r="27" spans="1:11">
      <c r="A27" s="32" t="s">
        <v>81</v>
      </c>
      <c r="B27" s="39" t="s">
        <v>34</v>
      </c>
      <c r="C27" s="40">
        <v>5.3</v>
      </c>
      <c r="D27" s="41">
        <v>6</v>
      </c>
      <c r="E27" s="40">
        <v>36</v>
      </c>
      <c r="F27" s="40">
        <v>42</v>
      </c>
      <c r="G27" s="29">
        <f t="shared" si="0"/>
        <v>78</v>
      </c>
      <c r="H27" s="52">
        <f t="shared" si="1"/>
        <v>72</v>
      </c>
      <c r="I27" s="63">
        <v>25939</v>
      </c>
      <c r="K27" s="50">
        <f t="shared" si="3"/>
        <v>39</v>
      </c>
    </row>
    <row r="28" spans="1:11">
      <c r="A28" s="32" t="s">
        <v>109</v>
      </c>
      <c r="B28" s="39" t="s">
        <v>35</v>
      </c>
      <c r="C28" s="40">
        <v>0.5</v>
      </c>
      <c r="D28" s="41">
        <v>0</v>
      </c>
      <c r="E28" s="40">
        <v>36</v>
      </c>
      <c r="F28" s="40">
        <v>37</v>
      </c>
      <c r="G28" s="29">
        <f t="shared" si="0"/>
        <v>73</v>
      </c>
      <c r="H28" s="52">
        <f t="shared" si="1"/>
        <v>73</v>
      </c>
      <c r="I28" s="63">
        <v>25144</v>
      </c>
      <c r="K28" s="50">
        <f t="shared" si="3"/>
        <v>37</v>
      </c>
    </row>
    <row r="29" spans="1:11">
      <c r="A29" s="32" t="s">
        <v>82</v>
      </c>
      <c r="B29" s="39" t="s">
        <v>34</v>
      </c>
      <c r="C29" s="40">
        <v>6</v>
      </c>
      <c r="D29" s="41">
        <v>6</v>
      </c>
      <c r="E29" s="40">
        <v>40</v>
      </c>
      <c r="F29" s="40">
        <v>39</v>
      </c>
      <c r="G29" s="29">
        <f t="shared" si="0"/>
        <v>79</v>
      </c>
      <c r="H29" s="52">
        <f t="shared" si="1"/>
        <v>73</v>
      </c>
      <c r="I29" s="63">
        <v>30725</v>
      </c>
      <c r="K29" s="50">
        <f t="shared" si="3"/>
        <v>36</v>
      </c>
    </row>
    <row r="30" spans="1:11">
      <c r="A30" s="32" t="s">
        <v>336</v>
      </c>
      <c r="B30" s="39" t="s">
        <v>27</v>
      </c>
      <c r="C30" s="40">
        <v>3.6</v>
      </c>
      <c r="D30" s="41">
        <v>4</v>
      </c>
      <c r="E30" s="40">
        <v>36</v>
      </c>
      <c r="F30" s="40">
        <v>41</v>
      </c>
      <c r="G30" s="29">
        <f t="shared" si="0"/>
        <v>77</v>
      </c>
      <c r="H30" s="52">
        <f t="shared" si="1"/>
        <v>73</v>
      </c>
      <c r="I30" s="63">
        <v>30173</v>
      </c>
      <c r="K30" s="50">
        <f t="shared" si="3"/>
        <v>39</v>
      </c>
    </row>
    <row r="31" spans="1:11">
      <c r="A31" s="32" t="s">
        <v>134</v>
      </c>
      <c r="B31" s="39" t="s">
        <v>298</v>
      </c>
      <c r="C31" s="40">
        <v>9.3000000000000007</v>
      </c>
      <c r="D31" s="41">
        <v>10</v>
      </c>
      <c r="E31" s="40">
        <v>42</v>
      </c>
      <c r="F31" s="40">
        <v>41</v>
      </c>
      <c r="G31" s="29">
        <f t="shared" si="0"/>
        <v>83</v>
      </c>
      <c r="H31" s="52">
        <f t="shared" si="1"/>
        <v>73</v>
      </c>
      <c r="I31" s="63">
        <v>28131</v>
      </c>
      <c r="K31" s="50">
        <f t="shared" si="3"/>
        <v>36</v>
      </c>
    </row>
    <row r="32" spans="1:11">
      <c r="A32" s="32" t="s">
        <v>148</v>
      </c>
      <c r="B32" s="39" t="s">
        <v>36</v>
      </c>
      <c r="C32" s="40">
        <v>5.5</v>
      </c>
      <c r="D32" s="41">
        <v>6</v>
      </c>
      <c r="E32" s="40">
        <v>37</v>
      </c>
      <c r="F32" s="40">
        <v>42</v>
      </c>
      <c r="G32" s="29">
        <f t="shared" si="0"/>
        <v>79</v>
      </c>
      <c r="H32" s="52">
        <f t="shared" si="1"/>
        <v>73</v>
      </c>
      <c r="I32" s="63">
        <v>21265</v>
      </c>
      <c r="K32" s="50">
        <f t="shared" si="3"/>
        <v>39</v>
      </c>
    </row>
    <row r="33" spans="1:11">
      <c r="A33" s="32" t="s">
        <v>346</v>
      </c>
      <c r="B33" s="39" t="s">
        <v>36</v>
      </c>
      <c r="C33" s="40">
        <v>7.1</v>
      </c>
      <c r="D33" s="41">
        <v>8</v>
      </c>
      <c r="E33" s="40">
        <v>39</v>
      </c>
      <c r="F33" s="40">
        <v>42</v>
      </c>
      <c r="G33" s="29">
        <f t="shared" si="0"/>
        <v>81</v>
      </c>
      <c r="H33" s="52">
        <f t="shared" si="1"/>
        <v>73</v>
      </c>
      <c r="I33" s="63">
        <v>26159</v>
      </c>
      <c r="K33" s="50">
        <f t="shared" si="3"/>
        <v>38</v>
      </c>
    </row>
    <row r="34" spans="1:11">
      <c r="A34" s="32" t="s">
        <v>124</v>
      </c>
      <c r="B34" s="39" t="s">
        <v>352</v>
      </c>
      <c r="C34" s="40">
        <v>-0.8</v>
      </c>
      <c r="D34" s="41">
        <v>-1</v>
      </c>
      <c r="E34" s="40">
        <v>38</v>
      </c>
      <c r="F34" s="40">
        <v>35</v>
      </c>
      <c r="G34" s="29">
        <f t="shared" si="0"/>
        <v>73</v>
      </c>
      <c r="H34" s="52">
        <f t="shared" si="1"/>
        <v>74</v>
      </c>
      <c r="I34" s="63">
        <v>34117</v>
      </c>
      <c r="K34" s="50">
        <f t="shared" si="3"/>
        <v>35.5</v>
      </c>
    </row>
    <row r="35" spans="1:11">
      <c r="A35" s="32" t="s">
        <v>147</v>
      </c>
      <c r="B35" s="39" t="s">
        <v>36</v>
      </c>
      <c r="C35" s="40">
        <v>1.7</v>
      </c>
      <c r="D35" s="41">
        <v>2</v>
      </c>
      <c r="E35" s="40">
        <v>39</v>
      </c>
      <c r="F35" s="40">
        <v>37</v>
      </c>
      <c r="G35" s="29">
        <f t="shared" si="0"/>
        <v>76</v>
      </c>
      <c r="H35" s="52">
        <f t="shared" si="1"/>
        <v>74</v>
      </c>
      <c r="I35" s="63">
        <v>22291</v>
      </c>
      <c r="K35" s="50">
        <f t="shared" si="3"/>
        <v>36</v>
      </c>
    </row>
    <row r="36" spans="1:11">
      <c r="A36" s="32" t="s">
        <v>112</v>
      </c>
      <c r="B36" s="39" t="s">
        <v>27</v>
      </c>
      <c r="C36" s="40">
        <v>0.8</v>
      </c>
      <c r="D36" s="41">
        <v>1</v>
      </c>
      <c r="E36" s="40">
        <v>36</v>
      </c>
      <c r="F36" s="40">
        <v>39</v>
      </c>
      <c r="G36" s="29">
        <f t="shared" si="0"/>
        <v>75</v>
      </c>
      <c r="H36" s="52">
        <f t="shared" si="1"/>
        <v>74</v>
      </c>
      <c r="I36" s="63">
        <v>26222</v>
      </c>
      <c r="K36" s="50">
        <f t="shared" si="3"/>
        <v>38.5</v>
      </c>
    </row>
    <row r="37" spans="1:11">
      <c r="A37" s="32" t="s">
        <v>108</v>
      </c>
      <c r="B37" s="39" t="s">
        <v>35</v>
      </c>
      <c r="C37" s="40">
        <v>2.4</v>
      </c>
      <c r="D37" s="41">
        <v>2</v>
      </c>
      <c r="E37" s="40">
        <v>36</v>
      </c>
      <c r="F37" s="40">
        <v>40</v>
      </c>
      <c r="G37" s="29">
        <f t="shared" si="0"/>
        <v>76</v>
      </c>
      <c r="H37" s="52">
        <f t="shared" si="1"/>
        <v>74</v>
      </c>
      <c r="I37" s="63">
        <v>29151</v>
      </c>
      <c r="K37" s="50">
        <f t="shared" si="3"/>
        <v>39</v>
      </c>
    </row>
    <row r="38" spans="1:11">
      <c r="A38" s="32" t="s">
        <v>334</v>
      </c>
      <c r="B38" s="39" t="s">
        <v>27</v>
      </c>
      <c r="C38" s="40">
        <v>4</v>
      </c>
      <c r="D38" s="41">
        <v>4</v>
      </c>
      <c r="E38" s="40">
        <v>38</v>
      </c>
      <c r="F38" s="40">
        <v>40</v>
      </c>
      <c r="G38" s="29">
        <f t="shared" si="0"/>
        <v>78</v>
      </c>
      <c r="H38" s="52">
        <f t="shared" si="1"/>
        <v>74</v>
      </c>
      <c r="I38" s="63">
        <v>28066</v>
      </c>
      <c r="K38" s="50">
        <f t="shared" si="3"/>
        <v>38</v>
      </c>
    </row>
    <row r="39" spans="1:11">
      <c r="A39" s="32" t="s">
        <v>85</v>
      </c>
      <c r="B39" s="39" t="s">
        <v>302</v>
      </c>
      <c r="C39" s="40">
        <v>6.3</v>
      </c>
      <c r="D39" s="41">
        <v>7</v>
      </c>
      <c r="E39" s="40">
        <v>41</v>
      </c>
      <c r="F39" s="40">
        <v>40</v>
      </c>
      <c r="G39" s="29">
        <f t="shared" si="0"/>
        <v>81</v>
      </c>
      <c r="H39" s="52">
        <f t="shared" si="1"/>
        <v>74</v>
      </c>
      <c r="I39" s="63">
        <v>31164</v>
      </c>
      <c r="K39" s="50">
        <f t="shared" si="3"/>
        <v>36.5</v>
      </c>
    </row>
    <row r="40" spans="1:11">
      <c r="A40" s="32" t="s">
        <v>126</v>
      </c>
      <c r="B40" s="39" t="s">
        <v>299</v>
      </c>
      <c r="C40" s="40">
        <v>8</v>
      </c>
      <c r="D40" s="41">
        <v>9</v>
      </c>
      <c r="E40" s="40">
        <v>43</v>
      </c>
      <c r="F40" s="40">
        <v>40</v>
      </c>
      <c r="G40" s="29">
        <f t="shared" si="0"/>
        <v>83</v>
      </c>
      <c r="H40" s="52">
        <f t="shared" si="1"/>
        <v>74</v>
      </c>
      <c r="I40" s="63">
        <v>30019</v>
      </c>
      <c r="K40" s="50">
        <f t="shared" si="3"/>
        <v>35.5</v>
      </c>
    </row>
    <row r="41" spans="1:11">
      <c r="A41" s="32" t="s">
        <v>172</v>
      </c>
      <c r="B41" s="39" t="s">
        <v>36</v>
      </c>
      <c r="C41" s="40">
        <v>6.7</v>
      </c>
      <c r="D41" s="41">
        <v>7</v>
      </c>
      <c r="E41" s="40">
        <v>39</v>
      </c>
      <c r="F41" s="40">
        <v>42</v>
      </c>
      <c r="G41" s="29">
        <f t="shared" si="0"/>
        <v>81</v>
      </c>
      <c r="H41" s="52">
        <f t="shared" si="1"/>
        <v>74</v>
      </c>
      <c r="I41" s="63">
        <v>23045</v>
      </c>
      <c r="K41" s="50">
        <f t="shared" si="3"/>
        <v>38.5</v>
      </c>
    </row>
    <row r="42" spans="1:11">
      <c r="A42" s="32" t="s">
        <v>69</v>
      </c>
      <c r="B42" s="39" t="s">
        <v>27</v>
      </c>
      <c r="C42" s="40">
        <v>-2</v>
      </c>
      <c r="D42" s="41">
        <v>-2</v>
      </c>
      <c r="E42" s="40">
        <v>40</v>
      </c>
      <c r="F42" s="40">
        <v>33</v>
      </c>
      <c r="G42" s="29">
        <f t="shared" si="0"/>
        <v>73</v>
      </c>
      <c r="H42" s="52">
        <f t="shared" si="1"/>
        <v>75</v>
      </c>
      <c r="I42" s="63">
        <v>36181</v>
      </c>
      <c r="K42" s="50">
        <f t="shared" si="3"/>
        <v>34</v>
      </c>
    </row>
    <row r="43" spans="1:11">
      <c r="A43" s="32" t="s">
        <v>122</v>
      </c>
      <c r="B43" s="39" t="s">
        <v>299</v>
      </c>
      <c r="C43" s="40">
        <v>-1.4</v>
      </c>
      <c r="D43" s="41">
        <v>-2</v>
      </c>
      <c r="E43" s="40">
        <v>38</v>
      </c>
      <c r="F43" s="40">
        <v>35</v>
      </c>
      <c r="G43" s="29">
        <f t="shared" si="0"/>
        <v>73</v>
      </c>
      <c r="H43" s="52">
        <f t="shared" si="1"/>
        <v>75</v>
      </c>
      <c r="I43" s="63">
        <v>33685</v>
      </c>
      <c r="K43" s="50">
        <f t="shared" si="3"/>
        <v>36</v>
      </c>
    </row>
    <row r="44" spans="1:11">
      <c r="A44" s="32" t="s">
        <v>72</v>
      </c>
      <c r="B44" s="39" t="s">
        <v>27</v>
      </c>
      <c r="C44" s="40">
        <v>1.3</v>
      </c>
      <c r="D44" s="41">
        <v>1</v>
      </c>
      <c r="E44" s="40">
        <v>39</v>
      </c>
      <c r="F44" s="40">
        <v>37</v>
      </c>
      <c r="G44" s="29">
        <f t="shared" si="0"/>
        <v>76</v>
      </c>
      <c r="H44" s="52">
        <f t="shared" si="1"/>
        <v>75</v>
      </c>
      <c r="I44" s="63">
        <v>34256</v>
      </c>
      <c r="K44" s="50">
        <f t="shared" si="3"/>
        <v>36.5</v>
      </c>
    </row>
    <row r="45" spans="1:11">
      <c r="A45" s="32" t="s">
        <v>340</v>
      </c>
      <c r="B45" s="39" t="s">
        <v>35</v>
      </c>
      <c r="C45" s="40">
        <v>3.9</v>
      </c>
      <c r="D45" s="41">
        <v>4</v>
      </c>
      <c r="E45" s="40">
        <v>41</v>
      </c>
      <c r="F45" s="40">
        <v>38</v>
      </c>
      <c r="G45" s="29">
        <f t="shared" ref="G45:G76" si="4">SUM(E45+F45)</f>
        <v>79</v>
      </c>
      <c r="H45" s="52">
        <f t="shared" ref="H45:H76" si="5">(G45-D45)</f>
        <v>75</v>
      </c>
      <c r="I45" s="63">
        <v>29994</v>
      </c>
      <c r="K45" s="50">
        <f t="shared" si="3"/>
        <v>36</v>
      </c>
    </row>
    <row r="46" spans="1:11">
      <c r="A46" s="32" t="s">
        <v>170</v>
      </c>
      <c r="B46" s="39" t="s">
        <v>36</v>
      </c>
      <c r="C46" s="40">
        <v>4.5999999999999996</v>
      </c>
      <c r="D46" s="41">
        <v>5</v>
      </c>
      <c r="E46" s="40">
        <v>40</v>
      </c>
      <c r="F46" s="40">
        <v>40</v>
      </c>
      <c r="G46" s="29">
        <f t="shared" si="4"/>
        <v>80</v>
      </c>
      <c r="H46" s="52">
        <f t="shared" si="5"/>
        <v>75</v>
      </c>
      <c r="I46" s="63">
        <v>27359</v>
      </c>
      <c r="K46" s="50">
        <f t="shared" si="3"/>
        <v>37.5</v>
      </c>
    </row>
    <row r="47" spans="1:11">
      <c r="A47" s="32" t="s">
        <v>118</v>
      </c>
      <c r="B47" s="39" t="s">
        <v>298</v>
      </c>
      <c r="C47" s="40">
        <v>7.5</v>
      </c>
      <c r="D47" s="41">
        <v>8</v>
      </c>
      <c r="E47" s="40">
        <v>43</v>
      </c>
      <c r="F47" s="40">
        <v>40</v>
      </c>
      <c r="G47" s="29">
        <f t="shared" si="4"/>
        <v>83</v>
      </c>
      <c r="H47" s="52">
        <f t="shared" si="5"/>
        <v>75</v>
      </c>
      <c r="I47" s="63">
        <v>26079</v>
      </c>
      <c r="K47" s="50">
        <f t="shared" si="3"/>
        <v>36</v>
      </c>
    </row>
    <row r="48" spans="1:11">
      <c r="A48" s="32" t="s">
        <v>131</v>
      </c>
      <c r="B48" s="39" t="s">
        <v>299</v>
      </c>
      <c r="C48" s="40">
        <v>4.5</v>
      </c>
      <c r="D48" s="41">
        <v>5</v>
      </c>
      <c r="E48" s="40">
        <v>38</v>
      </c>
      <c r="F48" s="40">
        <v>42</v>
      </c>
      <c r="G48" s="29">
        <f t="shared" si="4"/>
        <v>80</v>
      </c>
      <c r="H48" s="52">
        <f t="shared" si="5"/>
        <v>75</v>
      </c>
      <c r="I48" s="63">
        <v>31709</v>
      </c>
      <c r="K48" s="50">
        <f t="shared" si="3"/>
        <v>39.5</v>
      </c>
    </row>
    <row r="49" spans="1:11">
      <c r="A49" s="32" t="s">
        <v>152</v>
      </c>
      <c r="B49" s="39" t="s">
        <v>44</v>
      </c>
      <c r="C49" s="40">
        <v>6.6</v>
      </c>
      <c r="D49" s="41">
        <v>7</v>
      </c>
      <c r="E49" s="40">
        <v>40</v>
      </c>
      <c r="F49" s="40">
        <v>42</v>
      </c>
      <c r="G49" s="29">
        <f t="shared" si="4"/>
        <v>82</v>
      </c>
      <c r="H49" s="52">
        <f t="shared" si="5"/>
        <v>75</v>
      </c>
      <c r="I49" s="63">
        <v>21330</v>
      </c>
      <c r="K49" s="50">
        <f t="shared" si="3"/>
        <v>38.5</v>
      </c>
    </row>
    <row r="50" spans="1:11">
      <c r="A50" s="32" t="s">
        <v>117</v>
      </c>
      <c r="B50" s="39" t="s">
        <v>44</v>
      </c>
      <c r="C50" s="40">
        <v>7.3</v>
      </c>
      <c r="D50" s="41">
        <v>8</v>
      </c>
      <c r="E50" s="40">
        <v>41</v>
      </c>
      <c r="F50" s="40">
        <v>42</v>
      </c>
      <c r="G50" s="29">
        <f t="shared" si="4"/>
        <v>83</v>
      </c>
      <c r="H50" s="52">
        <f t="shared" si="5"/>
        <v>75</v>
      </c>
      <c r="I50" s="63">
        <v>24765</v>
      </c>
      <c r="K50" s="50">
        <f t="shared" si="3"/>
        <v>38</v>
      </c>
    </row>
    <row r="51" spans="1:11">
      <c r="A51" s="32" t="s">
        <v>165</v>
      </c>
      <c r="B51" s="39" t="s">
        <v>302</v>
      </c>
      <c r="C51" s="40">
        <v>7.9</v>
      </c>
      <c r="D51" s="41">
        <v>8</v>
      </c>
      <c r="E51" s="40">
        <v>40</v>
      </c>
      <c r="F51" s="40">
        <v>43</v>
      </c>
      <c r="G51" s="29">
        <f t="shared" si="4"/>
        <v>83</v>
      </c>
      <c r="H51" s="52">
        <f t="shared" si="5"/>
        <v>75</v>
      </c>
      <c r="I51" s="63">
        <v>30088</v>
      </c>
      <c r="K51" s="50">
        <f t="shared" si="3"/>
        <v>39</v>
      </c>
    </row>
    <row r="52" spans="1:11">
      <c r="A52" s="32" t="s">
        <v>342</v>
      </c>
      <c r="B52" s="39" t="s">
        <v>34</v>
      </c>
      <c r="C52" s="40">
        <v>8.1999999999999993</v>
      </c>
      <c r="D52" s="41">
        <v>9</v>
      </c>
      <c r="E52" s="40">
        <v>41</v>
      </c>
      <c r="F52" s="40">
        <v>43</v>
      </c>
      <c r="G52" s="29">
        <f t="shared" si="4"/>
        <v>84</v>
      </c>
      <c r="H52" s="52">
        <f t="shared" si="5"/>
        <v>75</v>
      </c>
      <c r="I52" s="63">
        <v>24944</v>
      </c>
      <c r="K52" s="50">
        <f t="shared" si="3"/>
        <v>38.5</v>
      </c>
    </row>
    <row r="53" spans="1:11">
      <c r="A53" s="32" t="s">
        <v>106</v>
      </c>
      <c r="B53" s="39" t="s">
        <v>36</v>
      </c>
      <c r="C53" s="40">
        <v>9.1</v>
      </c>
      <c r="D53" s="41">
        <v>10</v>
      </c>
      <c r="E53" s="40">
        <v>40</v>
      </c>
      <c r="F53" s="40">
        <v>45</v>
      </c>
      <c r="G53" s="29">
        <f t="shared" si="4"/>
        <v>85</v>
      </c>
      <c r="H53" s="52">
        <f t="shared" si="5"/>
        <v>75</v>
      </c>
      <c r="I53" s="63">
        <v>20656</v>
      </c>
      <c r="K53" s="50">
        <f t="shared" si="3"/>
        <v>40</v>
      </c>
    </row>
    <row r="54" spans="1:11">
      <c r="A54" s="32" t="s">
        <v>154</v>
      </c>
      <c r="B54" s="39" t="s">
        <v>34</v>
      </c>
      <c r="C54" s="40">
        <v>6.6</v>
      </c>
      <c r="D54" s="41">
        <v>7</v>
      </c>
      <c r="E54" s="40">
        <v>45</v>
      </c>
      <c r="F54" s="40">
        <v>38</v>
      </c>
      <c r="G54" s="29">
        <f t="shared" si="4"/>
        <v>83</v>
      </c>
      <c r="H54" s="52">
        <f t="shared" si="5"/>
        <v>76</v>
      </c>
      <c r="I54" s="63">
        <v>31976</v>
      </c>
      <c r="K54" s="50">
        <f t="shared" si="3"/>
        <v>34.5</v>
      </c>
    </row>
    <row r="55" spans="1:11">
      <c r="A55" s="32" t="s">
        <v>350</v>
      </c>
      <c r="B55" s="39" t="s">
        <v>35</v>
      </c>
      <c r="C55" s="40">
        <v>4.8</v>
      </c>
      <c r="D55" s="41">
        <v>5</v>
      </c>
      <c r="E55" s="40">
        <v>42</v>
      </c>
      <c r="F55" s="40">
        <v>39</v>
      </c>
      <c r="G55" s="29">
        <f t="shared" si="4"/>
        <v>81</v>
      </c>
      <c r="H55" s="52">
        <f t="shared" si="5"/>
        <v>76</v>
      </c>
      <c r="I55" s="63">
        <v>35313</v>
      </c>
      <c r="K55" s="50">
        <f t="shared" si="3"/>
        <v>36.5</v>
      </c>
    </row>
    <row r="56" spans="1:11">
      <c r="A56" s="32" t="s">
        <v>127</v>
      </c>
      <c r="B56" s="39" t="s">
        <v>299</v>
      </c>
      <c r="C56" s="40">
        <v>4.3</v>
      </c>
      <c r="D56" s="41">
        <v>5</v>
      </c>
      <c r="E56" s="40">
        <v>40</v>
      </c>
      <c r="F56" s="40">
        <v>41</v>
      </c>
      <c r="G56" s="29">
        <f t="shared" si="4"/>
        <v>81</v>
      </c>
      <c r="H56" s="52">
        <f t="shared" si="5"/>
        <v>76</v>
      </c>
      <c r="I56" s="63">
        <v>24914</v>
      </c>
      <c r="K56" s="50">
        <f t="shared" si="3"/>
        <v>38.5</v>
      </c>
    </row>
    <row r="57" spans="1:11">
      <c r="A57" s="32" t="s">
        <v>125</v>
      </c>
      <c r="B57" s="39" t="s">
        <v>299</v>
      </c>
      <c r="C57" s="40">
        <v>2.4</v>
      </c>
      <c r="D57" s="41">
        <v>2</v>
      </c>
      <c r="E57" s="40">
        <v>36</v>
      </c>
      <c r="F57" s="40">
        <v>42</v>
      </c>
      <c r="G57" s="29">
        <f t="shared" si="4"/>
        <v>78</v>
      </c>
      <c r="H57" s="52">
        <f t="shared" si="5"/>
        <v>76</v>
      </c>
      <c r="I57" s="63">
        <v>28168</v>
      </c>
      <c r="K57" s="50">
        <f t="shared" si="3"/>
        <v>41</v>
      </c>
    </row>
    <row r="58" spans="1:11">
      <c r="A58" s="32" t="s">
        <v>110</v>
      </c>
      <c r="B58" s="39" t="s">
        <v>35</v>
      </c>
      <c r="C58" s="40">
        <v>6</v>
      </c>
      <c r="D58" s="41">
        <v>6</v>
      </c>
      <c r="E58" s="40">
        <v>38</v>
      </c>
      <c r="F58" s="40">
        <v>44</v>
      </c>
      <c r="G58" s="29">
        <f t="shared" si="4"/>
        <v>82</v>
      </c>
      <c r="H58" s="52">
        <f t="shared" si="5"/>
        <v>76</v>
      </c>
      <c r="I58" s="63">
        <v>20544</v>
      </c>
      <c r="K58" s="50">
        <f t="shared" si="3"/>
        <v>41</v>
      </c>
    </row>
    <row r="59" spans="1:11">
      <c r="A59" s="32" t="s">
        <v>151</v>
      </c>
      <c r="B59" s="39" t="s">
        <v>44</v>
      </c>
      <c r="C59" s="40">
        <v>6.1</v>
      </c>
      <c r="D59" s="41">
        <v>6</v>
      </c>
      <c r="E59" s="40">
        <v>37</v>
      </c>
      <c r="F59" s="40">
        <v>45</v>
      </c>
      <c r="G59" s="29">
        <f t="shared" si="4"/>
        <v>82</v>
      </c>
      <c r="H59" s="52">
        <f t="shared" si="5"/>
        <v>76</v>
      </c>
      <c r="I59" s="63">
        <v>22732</v>
      </c>
      <c r="K59" s="50">
        <f t="shared" si="3"/>
        <v>42</v>
      </c>
    </row>
    <row r="60" spans="1:11">
      <c r="A60" s="32" t="s">
        <v>111</v>
      </c>
      <c r="B60" s="39" t="s">
        <v>27</v>
      </c>
      <c r="C60" s="40">
        <v>-1.8</v>
      </c>
      <c r="D60" s="41">
        <v>-2</v>
      </c>
      <c r="E60" s="40">
        <v>38</v>
      </c>
      <c r="F60" s="40">
        <v>37</v>
      </c>
      <c r="G60" s="29">
        <f t="shared" si="4"/>
        <v>75</v>
      </c>
      <c r="H60" s="52">
        <f t="shared" si="5"/>
        <v>77</v>
      </c>
      <c r="I60" s="63">
        <v>30234</v>
      </c>
      <c r="K60" s="50">
        <f t="shared" si="3"/>
        <v>38</v>
      </c>
    </row>
    <row r="61" spans="1:11">
      <c r="A61" s="32" t="s">
        <v>105</v>
      </c>
      <c r="B61" s="39" t="s">
        <v>36</v>
      </c>
      <c r="C61" s="40">
        <v>-0.6</v>
      </c>
      <c r="D61" s="41">
        <v>-1</v>
      </c>
      <c r="E61" s="40">
        <v>39</v>
      </c>
      <c r="F61" s="40">
        <v>37</v>
      </c>
      <c r="G61" s="29">
        <f t="shared" si="4"/>
        <v>76</v>
      </c>
      <c r="H61" s="52">
        <f t="shared" si="5"/>
        <v>77</v>
      </c>
      <c r="I61" s="63">
        <v>27636</v>
      </c>
      <c r="K61" s="50">
        <f t="shared" si="3"/>
        <v>37.5</v>
      </c>
    </row>
    <row r="62" spans="1:11">
      <c r="A62" s="32" t="s">
        <v>339</v>
      </c>
      <c r="B62" s="39" t="s">
        <v>35</v>
      </c>
      <c r="C62" s="40">
        <v>3.5</v>
      </c>
      <c r="D62" s="41">
        <v>4</v>
      </c>
      <c r="E62" s="40">
        <v>41</v>
      </c>
      <c r="F62" s="40">
        <v>40</v>
      </c>
      <c r="G62" s="29">
        <f t="shared" si="4"/>
        <v>81</v>
      </c>
      <c r="H62" s="52">
        <f t="shared" si="5"/>
        <v>77</v>
      </c>
      <c r="I62" s="63">
        <v>29031</v>
      </c>
      <c r="K62" s="50">
        <f t="shared" si="3"/>
        <v>38</v>
      </c>
    </row>
    <row r="63" spans="1:11">
      <c r="A63" s="32" t="s">
        <v>171</v>
      </c>
      <c r="B63" s="39" t="s">
        <v>36</v>
      </c>
      <c r="C63" s="40">
        <v>7.3</v>
      </c>
      <c r="D63" s="41">
        <v>8</v>
      </c>
      <c r="E63" s="40">
        <v>41</v>
      </c>
      <c r="F63" s="40">
        <v>44</v>
      </c>
      <c r="G63" s="29">
        <f t="shared" si="4"/>
        <v>85</v>
      </c>
      <c r="H63" s="52">
        <f t="shared" si="5"/>
        <v>77</v>
      </c>
      <c r="I63" s="63">
        <v>26686</v>
      </c>
      <c r="K63" s="50">
        <f t="shared" si="3"/>
        <v>40</v>
      </c>
    </row>
    <row r="64" spans="1:11">
      <c r="A64" s="32" t="s">
        <v>128</v>
      </c>
      <c r="B64" s="39" t="s">
        <v>300</v>
      </c>
      <c r="C64" s="40">
        <v>7.6</v>
      </c>
      <c r="D64" s="41">
        <v>8</v>
      </c>
      <c r="E64" s="40">
        <v>40</v>
      </c>
      <c r="F64" s="40">
        <v>45</v>
      </c>
      <c r="G64" s="29">
        <f t="shared" si="4"/>
        <v>85</v>
      </c>
      <c r="H64" s="52">
        <f t="shared" si="5"/>
        <v>77</v>
      </c>
      <c r="I64" s="63">
        <v>28408</v>
      </c>
      <c r="K64" s="50">
        <f t="shared" si="3"/>
        <v>41</v>
      </c>
    </row>
    <row r="65" spans="1:11">
      <c r="A65" s="32" t="s">
        <v>119</v>
      </c>
      <c r="B65" s="39" t="s">
        <v>298</v>
      </c>
      <c r="C65" s="40">
        <v>7.8</v>
      </c>
      <c r="D65" s="41">
        <v>8</v>
      </c>
      <c r="E65" s="40">
        <v>39</v>
      </c>
      <c r="F65" s="40">
        <v>46</v>
      </c>
      <c r="G65" s="29">
        <f t="shared" si="4"/>
        <v>85</v>
      </c>
      <c r="H65" s="52">
        <f t="shared" si="5"/>
        <v>77</v>
      </c>
      <c r="I65" s="63">
        <v>23649</v>
      </c>
      <c r="K65" s="50">
        <f t="shared" si="3"/>
        <v>42</v>
      </c>
    </row>
    <row r="66" spans="1:11">
      <c r="A66" s="32" t="s">
        <v>88</v>
      </c>
      <c r="B66" s="39" t="s">
        <v>302</v>
      </c>
      <c r="C66" s="40">
        <v>3</v>
      </c>
      <c r="D66" s="41">
        <v>3</v>
      </c>
      <c r="E66" s="40">
        <v>42</v>
      </c>
      <c r="F66" s="40">
        <v>39</v>
      </c>
      <c r="G66" s="29">
        <f t="shared" si="4"/>
        <v>81</v>
      </c>
      <c r="H66" s="52">
        <f t="shared" si="5"/>
        <v>78</v>
      </c>
      <c r="I66" s="63">
        <v>29353</v>
      </c>
      <c r="K66" s="50">
        <f t="shared" si="3"/>
        <v>37.5</v>
      </c>
    </row>
    <row r="67" spans="1:11">
      <c r="A67" s="32" t="s">
        <v>351</v>
      </c>
      <c r="B67" s="39" t="s">
        <v>35</v>
      </c>
      <c r="C67" s="40">
        <v>-0.6</v>
      </c>
      <c r="D67" s="41">
        <v>-1</v>
      </c>
      <c r="E67" s="40">
        <v>36</v>
      </c>
      <c r="F67" s="40">
        <v>41</v>
      </c>
      <c r="G67" s="29">
        <f t="shared" si="4"/>
        <v>77</v>
      </c>
      <c r="H67" s="52">
        <f t="shared" si="5"/>
        <v>78</v>
      </c>
      <c r="I67" s="63">
        <v>34841</v>
      </c>
      <c r="K67" s="50">
        <f t="shared" si="3"/>
        <v>41.5</v>
      </c>
    </row>
    <row r="68" spans="1:11">
      <c r="A68" s="32" t="s">
        <v>338</v>
      </c>
      <c r="B68" s="39" t="s">
        <v>27</v>
      </c>
      <c r="C68" s="40">
        <v>2</v>
      </c>
      <c r="D68" s="41">
        <v>2</v>
      </c>
      <c r="E68" s="40">
        <v>39</v>
      </c>
      <c r="F68" s="40">
        <v>41</v>
      </c>
      <c r="G68" s="29">
        <f t="shared" si="4"/>
        <v>80</v>
      </c>
      <c r="H68" s="52">
        <f t="shared" si="5"/>
        <v>78</v>
      </c>
      <c r="I68" s="63">
        <v>27857</v>
      </c>
      <c r="K68" s="50">
        <f t="shared" si="3"/>
        <v>40</v>
      </c>
    </row>
    <row r="69" spans="1:11">
      <c r="A69" s="32" t="s">
        <v>83</v>
      </c>
      <c r="B69" s="39" t="s">
        <v>34</v>
      </c>
      <c r="C69" s="40">
        <v>9.8000000000000007</v>
      </c>
      <c r="D69" s="41">
        <v>10</v>
      </c>
      <c r="E69" s="40">
        <v>41</v>
      </c>
      <c r="F69" s="40">
        <v>47</v>
      </c>
      <c r="G69" s="29">
        <f t="shared" si="4"/>
        <v>88</v>
      </c>
      <c r="H69" s="52">
        <f t="shared" si="5"/>
        <v>78</v>
      </c>
      <c r="I69" s="63">
        <v>35437</v>
      </c>
      <c r="K69" s="50">
        <f t="shared" si="3"/>
        <v>42</v>
      </c>
    </row>
    <row r="70" spans="1:11">
      <c r="A70" s="32" t="s">
        <v>153</v>
      </c>
      <c r="B70" s="39" t="s">
        <v>35</v>
      </c>
      <c r="C70" s="40">
        <v>5.5</v>
      </c>
      <c r="D70" s="41">
        <v>6</v>
      </c>
      <c r="E70" s="40">
        <v>46</v>
      </c>
      <c r="F70" s="40">
        <v>39</v>
      </c>
      <c r="G70" s="29">
        <f t="shared" si="4"/>
        <v>85</v>
      </c>
      <c r="H70" s="52">
        <f t="shared" si="5"/>
        <v>79</v>
      </c>
      <c r="I70" s="63">
        <v>31223</v>
      </c>
      <c r="K70" s="50">
        <f t="shared" si="3"/>
        <v>36</v>
      </c>
    </row>
    <row r="71" spans="1:11">
      <c r="A71" s="32" t="s">
        <v>115</v>
      </c>
      <c r="B71" s="39" t="s">
        <v>36</v>
      </c>
      <c r="C71" s="40">
        <v>-0.7</v>
      </c>
      <c r="D71" s="41">
        <v>-1</v>
      </c>
      <c r="E71" s="40">
        <v>37</v>
      </c>
      <c r="F71" s="40">
        <v>41</v>
      </c>
      <c r="G71" s="29">
        <f t="shared" si="4"/>
        <v>78</v>
      </c>
      <c r="H71" s="52">
        <f t="shared" si="5"/>
        <v>79</v>
      </c>
      <c r="I71" s="63">
        <v>27448</v>
      </c>
      <c r="K71" s="50">
        <f t="shared" si="3"/>
        <v>41.5</v>
      </c>
    </row>
    <row r="72" spans="1:11">
      <c r="A72" s="32" t="s">
        <v>121</v>
      </c>
      <c r="B72" s="39" t="s">
        <v>299</v>
      </c>
      <c r="C72" s="40">
        <v>3.7</v>
      </c>
      <c r="D72" s="41">
        <v>4</v>
      </c>
      <c r="E72" s="40">
        <v>42</v>
      </c>
      <c r="F72" s="40">
        <v>41</v>
      </c>
      <c r="G72" s="29">
        <f t="shared" si="4"/>
        <v>83</v>
      </c>
      <c r="H72" s="52">
        <f t="shared" si="5"/>
        <v>79</v>
      </c>
      <c r="I72" s="63">
        <v>25972</v>
      </c>
      <c r="K72" s="50">
        <f t="shared" si="3"/>
        <v>39</v>
      </c>
    </row>
    <row r="73" spans="1:11">
      <c r="A73" s="32" t="s">
        <v>337</v>
      </c>
      <c r="B73" s="39" t="s">
        <v>298</v>
      </c>
      <c r="C73" s="40">
        <v>4.4000000000000004</v>
      </c>
      <c r="D73" s="41">
        <v>5</v>
      </c>
      <c r="E73" s="40">
        <v>40</v>
      </c>
      <c r="F73" s="40">
        <v>44</v>
      </c>
      <c r="G73" s="29">
        <f t="shared" si="4"/>
        <v>84</v>
      </c>
      <c r="H73" s="52">
        <f t="shared" si="5"/>
        <v>79</v>
      </c>
      <c r="I73" s="63">
        <v>26705</v>
      </c>
      <c r="K73" s="50">
        <f t="shared" si="3"/>
        <v>41.5</v>
      </c>
    </row>
    <row r="74" spans="1:11">
      <c r="A74" s="32" t="s">
        <v>140</v>
      </c>
      <c r="B74" s="39" t="s">
        <v>34</v>
      </c>
      <c r="C74" s="40">
        <v>8.4</v>
      </c>
      <c r="D74" s="41">
        <v>9</v>
      </c>
      <c r="E74" s="40">
        <v>42</v>
      </c>
      <c r="F74" s="40">
        <v>46</v>
      </c>
      <c r="G74" s="29">
        <f t="shared" si="4"/>
        <v>88</v>
      </c>
      <c r="H74" s="52">
        <f t="shared" si="5"/>
        <v>79</v>
      </c>
      <c r="I74" s="63">
        <v>25455</v>
      </c>
      <c r="K74" s="50">
        <f t="shared" si="3"/>
        <v>41.5</v>
      </c>
    </row>
    <row r="75" spans="1:11">
      <c r="A75" s="32" t="s">
        <v>349</v>
      </c>
      <c r="B75" s="39" t="s">
        <v>35</v>
      </c>
      <c r="C75" s="40">
        <v>9.3000000000000007</v>
      </c>
      <c r="D75" s="41">
        <v>10</v>
      </c>
      <c r="E75" s="40">
        <v>45</v>
      </c>
      <c r="F75" s="40">
        <v>45</v>
      </c>
      <c r="G75" s="29">
        <f t="shared" si="4"/>
        <v>90</v>
      </c>
      <c r="H75" s="52">
        <f t="shared" si="5"/>
        <v>80</v>
      </c>
      <c r="I75" s="63">
        <v>24434</v>
      </c>
      <c r="K75" s="50">
        <f t="shared" si="3"/>
        <v>40</v>
      </c>
    </row>
    <row r="76" spans="1:11">
      <c r="A76" s="32" t="s">
        <v>84</v>
      </c>
      <c r="B76" s="39" t="s">
        <v>34</v>
      </c>
      <c r="C76" s="40">
        <v>6.2</v>
      </c>
      <c r="D76" s="41">
        <v>7</v>
      </c>
      <c r="E76" s="40">
        <v>41</v>
      </c>
      <c r="F76" s="40">
        <v>46</v>
      </c>
      <c r="G76" s="29">
        <f t="shared" si="4"/>
        <v>87</v>
      </c>
      <c r="H76" s="52">
        <f t="shared" si="5"/>
        <v>80</v>
      </c>
      <c r="I76" s="63">
        <v>23903</v>
      </c>
      <c r="K76" s="50">
        <f t="shared" si="3"/>
        <v>42.5</v>
      </c>
    </row>
    <row r="77" spans="1:11">
      <c r="A77" s="32" t="s">
        <v>123</v>
      </c>
      <c r="B77" s="39" t="s">
        <v>299</v>
      </c>
      <c r="C77" s="40">
        <v>7.3</v>
      </c>
      <c r="D77" s="41">
        <v>8</v>
      </c>
      <c r="E77" s="40">
        <v>42</v>
      </c>
      <c r="F77" s="40">
        <v>46</v>
      </c>
      <c r="G77" s="29">
        <f t="shared" ref="G77:G108" si="6">SUM(E77+F77)</f>
        <v>88</v>
      </c>
      <c r="H77" s="52">
        <f t="shared" ref="H77:H108" si="7">(G77-D77)</f>
        <v>80</v>
      </c>
      <c r="I77" s="63">
        <v>29608</v>
      </c>
      <c r="K77" s="50">
        <f t="shared" si="3"/>
        <v>42</v>
      </c>
    </row>
    <row r="78" spans="1:11">
      <c r="A78" s="32" t="s">
        <v>164</v>
      </c>
      <c r="B78" s="39" t="s">
        <v>302</v>
      </c>
      <c r="C78" s="40">
        <v>6.6</v>
      </c>
      <c r="D78" s="41">
        <v>7</v>
      </c>
      <c r="E78" s="40">
        <v>40</v>
      </c>
      <c r="F78" s="40">
        <v>47</v>
      </c>
      <c r="G78" s="29">
        <f t="shared" si="6"/>
        <v>87</v>
      </c>
      <c r="H78" s="52">
        <f t="shared" si="7"/>
        <v>80</v>
      </c>
      <c r="I78" s="63">
        <v>28088</v>
      </c>
      <c r="K78" s="50">
        <f t="shared" si="3"/>
        <v>43.5</v>
      </c>
    </row>
    <row r="79" spans="1:11">
      <c r="A79" s="32" t="s">
        <v>133</v>
      </c>
      <c r="B79" s="39" t="s">
        <v>298</v>
      </c>
      <c r="C79" s="40">
        <v>8.6999999999999993</v>
      </c>
      <c r="D79" s="41">
        <v>9</v>
      </c>
      <c r="E79" s="40">
        <v>46</v>
      </c>
      <c r="F79" s="40">
        <v>44</v>
      </c>
      <c r="G79" s="29">
        <f t="shared" si="6"/>
        <v>90</v>
      </c>
      <c r="H79" s="52">
        <f t="shared" si="7"/>
        <v>81</v>
      </c>
      <c r="I79" s="63">
        <v>27258</v>
      </c>
      <c r="K79" s="50">
        <f t="shared" si="3"/>
        <v>39.5</v>
      </c>
    </row>
    <row r="80" spans="1:11">
      <c r="A80" s="32" t="s">
        <v>120</v>
      </c>
      <c r="B80" s="39" t="s">
        <v>298</v>
      </c>
      <c r="C80" s="40">
        <v>2.7</v>
      </c>
      <c r="D80" s="41">
        <v>3</v>
      </c>
      <c r="E80" s="40">
        <v>42</v>
      </c>
      <c r="F80" s="40">
        <v>43</v>
      </c>
      <c r="G80" s="29">
        <f t="shared" si="6"/>
        <v>85</v>
      </c>
      <c r="H80" s="52">
        <f t="shared" si="7"/>
        <v>82</v>
      </c>
      <c r="I80" s="63">
        <v>27431</v>
      </c>
      <c r="K80" s="50">
        <f t="shared" ref="K80:K82" si="8">(F80-D80*0.5)</f>
        <v>41.5</v>
      </c>
    </row>
    <row r="81" spans="1:11">
      <c r="A81" s="32" t="s">
        <v>89</v>
      </c>
      <c r="B81" s="39" t="s">
        <v>302</v>
      </c>
      <c r="C81" s="40">
        <v>6.3</v>
      </c>
      <c r="D81" s="41">
        <v>7</v>
      </c>
      <c r="E81" s="40">
        <v>45</v>
      </c>
      <c r="F81" s="40">
        <v>45</v>
      </c>
      <c r="G81" s="29">
        <f t="shared" si="6"/>
        <v>90</v>
      </c>
      <c r="H81" s="52">
        <f t="shared" si="7"/>
        <v>83</v>
      </c>
      <c r="I81" s="63">
        <v>20048</v>
      </c>
      <c r="K81" s="50">
        <f t="shared" si="8"/>
        <v>41.5</v>
      </c>
    </row>
    <row r="82" spans="1:11">
      <c r="A82" s="32" t="s">
        <v>99</v>
      </c>
      <c r="B82" s="39" t="s">
        <v>45</v>
      </c>
      <c r="C82" s="40">
        <v>6.1</v>
      </c>
      <c r="D82" s="41">
        <v>6</v>
      </c>
      <c r="E82" s="40">
        <v>46</v>
      </c>
      <c r="F82" s="40">
        <v>44</v>
      </c>
      <c r="G82" s="29">
        <f t="shared" si="6"/>
        <v>90</v>
      </c>
      <c r="H82" s="52">
        <f t="shared" si="7"/>
        <v>84</v>
      </c>
      <c r="I82" s="63">
        <v>18709</v>
      </c>
      <c r="K82" s="50">
        <f t="shared" si="8"/>
        <v>41</v>
      </c>
    </row>
    <row r="83" spans="1:11" ht="19.5">
      <c r="A83" s="124" t="s">
        <v>163</v>
      </c>
      <c r="B83" s="39" t="s">
        <v>302</v>
      </c>
      <c r="C83" s="40">
        <v>5.6</v>
      </c>
      <c r="D83" s="125" t="s">
        <v>9</v>
      </c>
      <c r="E83" s="126" t="s">
        <v>9</v>
      </c>
      <c r="F83" s="126" t="s">
        <v>9</v>
      </c>
      <c r="G83" s="127" t="s">
        <v>9</v>
      </c>
      <c r="H83" s="64" t="s">
        <v>9</v>
      </c>
      <c r="I83" s="63">
        <v>29087</v>
      </c>
      <c r="K83" s="1"/>
    </row>
    <row r="84" spans="1:11" ht="19.5">
      <c r="A84" s="124" t="s">
        <v>341</v>
      </c>
      <c r="B84" s="39" t="s">
        <v>35</v>
      </c>
      <c r="C84" s="40">
        <v>6.9</v>
      </c>
      <c r="D84" s="125" t="s">
        <v>9</v>
      </c>
      <c r="E84" s="126" t="s">
        <v>9</v>
      </c>
      <c r="F84" s="126" t="s">
        <v>9</v>
      </c>
      <c r="G84" s="127" t="s">
        <v>9</v>
      </c>
      <c r="H84" s="64" t="s">
        <v>9</v>
      </c>
      <c r="I84" s="63">
        <v>32865</v>
      </c>
      <c r="K84" s="1"/>
    </row>
    <row r="85" spans="1:11" ht="19.5">
      <c r="A85" s="124" t="s">
        <v>90</v>
      </c>
      <c r="B85" s="39" t="s">
        <v>301</v>
      </c>
      <c r="C85" s="40">
        <v>8.8000000000000007</v>
      </c>
      <c r="D85" s="125" t="s">
        <v>9</v>
      </c>
      <c r="E85" s="126" t="s">
        <v>9</v>
      </c>
      <c r="F85" s="126" t="s">
        <v>9</v>
      </c>
      <c r="G85" s="127" t="s">
        <v>9</v>
      </c>
      <c r="H85" s="64" t="s">
        <v>9</v>
      </c>
      <c r="I85" s="63">
        <v>24009</v>
      </c>
      <c r="K85" s="1"/>
    </row>
    <row r="86" spans="1:11">
      <c r="A86" s="32" t="s">
        <v>114</v>
      </c>
      <c r="B86" s="39" t="s">
        <v>36</v>
      </c>
      <c r="C86" s="40">
        <v>-0.9</v>
      </c>
      <c r="D86" s="41" t="s">
        <v>5</v>
      </c>
      <c r="E86" s="40" t="s">
        <v>313</v>
      </c>
      <c r="F86" s="40" t="s">
        <v>314</v>
      </c>
      <c r="G86" s="127" t="s">
        <v>9</v>
      </c>
      <c r="H86" s="64" t="s">
        <v>9</v>
      </c>
      <c r="I86" s="63">
        <v>30469</v>
      </c>
      <c r="K86" s="1"/>
    </row>
    <row r="87" spans="1:11">
      <c r="A87" s="32" t="s">
        <v>137</v>
      </c>
      <c r="B87" s="39" t="s">
        <v>36</v>
      </c>
      <c r="C87" s="40">
        <v>0.8</v>
      </c>
      <c r="D87" s="41" t="s">
        <v>5</v>
      </c>
      <c r="E87" s="40" t="s">
        <v>313</v>
      </c>
      <c r="F87" s="40" t="s">
        <v>314</v>
      </c>
      <c r="G87" s="127" t="s">
        <v>9</v>
      </c>
      <c r="H87" s="64" t="s">
        <v>9</v>
      </c>
      <c r="I87" s="63">
        <v>35650</v>
      </c>
      <c r="K87" s="1"/>
    </row>
    <row r="88" spans="1:11">
      <c r="A88" s="32" t="s">
        <v>150</v>
      </c>
      <c r="B88" s="39" t="s">
        <v>36</v>
      </c>
      <c r="C88" s="40">
        <v>2.7</v>
      </c>
      <c r="D88" s="41" t="s">
        <v>5</v>
      </c>
      <c r="E88" s="40" t="s">
        <v>313</v>
      </c>
      <c r="F88" s="40" t="s">
        <v>314</v>
      </c>
      <c r="G88" s="127" t="s">
        <v>9</v>
      </c>
      <c r="H88" s="64" t="s">
        <v>9</v>
      </c>
      <c r="I88" s="63">
        <v>32761</v>
      </c>
      <c r="K88" s="1"/>
    </row>
    <row r="89" spans="1:11">
      <c r="A89" s="32" t="s">
        <v>344</v>
      </c>
      <c r="B89" s="39" t="s">
        <v>27</v>
      </c>
      <c r="C89" s="40">
        <v>4.2</v>
      </c>
      <c r="D89" s="41" t="s">
        <v>5</v>
      </c>
      <c r="E89" s="40" t="s">
        <v>313</v>
      </c>
      <c r="F89" s="40" t="s">
        <v>314</v>
      </c>
      <c r="G89" s="127" t="s">
        <v>9</v>
      </c>
      <c r="H89" s="64" t="s">
        <v>9</v>
      </c>
      <c r="I89" s="63">
        <v>34636</v>
      </c>
      <c r="K89" s="1"/>
    </row>
    <row r="90" spans="1:11">
      <c r="A90" s="32" t="s">
        <v>130</v>
      </c>
      <c r="B90" s="39" t="s">
        <v>299</v>
      </c>
      <c r="C90" s="40">
        <v>4.7</v>
      </c>
      <c r="D90" s="41" t="s">
        <v>5</v>
      </c>
      <c r="E90" s="40" t="s">
        <v>313</v>
      </c>
      <c r="F90" s="40" t="s">
        <v>314</v>
      </c>
      <c r="G90" s="127" t="s">
        <v>9</v>
      </c>
      <c r="H90" s="64" t="s">
        <v>9</v>
      </c>
      <c r="I90" s="63">
        <v>22466</v>
      </c>
      <c r="K90" s="1"/>
    </row>
    <row r="91" spans="1:11">
      <c r="A91" s="32" t="s">
        <v>353</v>
      </c>
      <c r="B91" s="39" t="s">
        <v>298</v>
      </c>
      <c r="C91" s="40">
        <v>8.6999999999999993</v>
      </c>
      <c r="D91" s="41" t="s">
        <v>5</v>
      </c>
      <c r="E91" s="40" t="s">
        <v>313</v>
      </c>
      <c r="F91" s="40" t="s">
        <v>314</v>
      </c>
      <c r="G91" s="127" t="s">
        <v>9</v>
      </c>
      <c r="H91" s="64" t="s">
        <v>9</v>
      </c>
      <c r="I91" s="63">
        <v>32481</v>
      </c>
      <c r="K91" s="1"/>
    </row>
    <row r="92" spans="1:11">
      <c r="A92" s="32" t="s">
        <v>104</v>
      </c>
      <c r="B92" s="39" t="s">
        <v>36</v>
      </c>
      <c r="C92" s="40">
        <v>0.4</v>
      </c>
      <c r="D92" s="41" t="s">
        <v>5</v>
      </c>
      <c r="E92" s="40" t="s">
        <v>313</v>
      </c>
      <c r="F92" s="40" t="s">
        <v>314</v>
      </c>
      <c r="G92" s="127" t="s">
        <v>9</v>
      </c>
      <c r="H92" s="64" t="s">
        <v>9</v>
      </c>
      <c r="I92" s="63">
        <v>30207</v>
      </c>
      <c r="K92" s="1"/>
    </row>
    <row r="93" spans="1:11" ht="19.5" thickBot="1">
      <c r="A93" s="143" t="s">
        <v>86</v>
      </c>
      <c r="B93" s="144" t="s">
        <v>302</v>
      </c>
      <c r="C93" s="145">
        <v>4</v>
      </c>
      <c r="D93" s="146" t="s">
        <v>5</v>
      </c>
      <c r="E93" s="145" t="s">
        <v>313</v>
      </c>
      <c r="F93" s="145" t="s">
        <v>314</v>
      </c>
      <c r="G93" s="147" t="s">
        <v>9</v>
      </c>
      <c r="H93" s="148" t="s">
        <v>9</v>
      </c>
      <c r="I93" s="149">
        <v>26357</v>
      </c>
      <c r="K93" s="1"/>
    </row>
    <row r="94" spans="1:11">
      <c r="A94" s="1"/>
      <c r="B94" s="1"/>
      <c r="C94" s="1"/>
      <c r="D94" s="2"/>
      <c r="E94" s="2"/>
      <c r="F94" s="2"/>
      <c r="G94" s="2"/>
      <c r="H94" s="2"/>
      <c r="K94" s="1"/>
    </row>
    <row r="95" spans="1:11">
      <c r="A95" s="1"/>
      <c r="B95" s="1"/>
      <c r="C95" s="1"/>
      <c r="D95" s="2"/>
      <c r="E95" s="2"/>
      <c r="F95" s="2"/>
      <c r="G95" s="2"/>
      <c r="H95" s="2"/>
      <c r="K95" s="1"/>
    </row>
    <row r="96" spans="1:11">
      <c r="A96" s="1"/>
      <c r="B96" s="1"/>
      <c r="C96" s="1"/>
      <c r="D96" s="2"/>
      <c r="E96" s="2"/>
      <c r="F96" s="2"/>
      <c r="G96" s="2"/>
      <c r="H96" s="2"/>
      <c r="K96" s="1"/>
    </row>
    <row r="97" spans="1:11">
      <c r="A97" s="1"/>
      <c r="B97" s="1"/>
      <c r="C97" s="1"/>
      <c r="D97" s="2"/>
      <c r="E97" s="2"/>
      <c r="F97" s="2"/>
      <c r="G97" s="2"/>
      <c r="H97" s="2"/>
      <c r="K97" s="1"/>
    </row>
    <row r="98" spans="1:11">
      <c r="A98" s="1"/>
      <c r="B98" s="1"/>
      <c r="C98" s="1"/>
      <c r="D98" s="2"/>
      <c r="E98" s="2"/>
      <c r="F98" s="2"/>
      <c r="G98" s="2"/>
      <c r="H98" s="2"/>
      <c r="K98" s="1"/>
    </row>
    <row r="99" spans="1:11">
      <c r="A99" s="1"/>
      <c r="B99" s="1"/>
      <c r="C99" s="1"/>
      <c r="D99" s="2"/>
      <c r="E99" s="2"/>
      <c r="F99" s="2"/>
      <c r="G99" s="2"/>
      <c r="H99" s="2"/>
      <c r="K99" s="1"/>
    </row>
    <row r="100" spans="1:11">
      <c r="A100" s="1"/>
      <c r="B100" s="1"/>
      <c r="C100" s="1"/>
      <c r="D100" s="2"/>
      <c r="E100" s="2"/>
      <c r="F100" s="2"/>
      <c r="G100" s="2"/>
      <c r="H100" s="2"/>
      <c r="K100" s="1"/>
    </row>
    <row r="101" spans="1:11">
      <c r="A101" s="1"/>
      <c r="B101" s="1"/>
      <c r="C101" s="1"/>
      <c r="D101" s="2"/>
      <c r="E101" s="2"/>
      <c r="F101" s="2"/>
      <c r="G101" s="2"/>
      <c r="H101" s="2"/>
      <c r="K101" s="1"/>
    </row>
    <row r="102" spans="1:11">
      <c r="A102" s="1"/>
      <c r="B102" s="1"/>
      <c r="C102" s="1"/>
      <c r="D102" s="2"/>
      <c r="E102" s="2"/>
      <c r="F102" s="2"/>
      <c r="G102" s="2"/>
      <c r="H102" s="2"/>
      <c r="K102" s="1"/>
    </row>
    <row r="103" spans="1:11">
      <c r="A103" s="1"/>
      <c r="B103" s="1"/>
      <c r="C103" s="1"/>
      <c r="D103" s="2"/>
      <c r="E103" s="2"/>
      <c r="F103" s="2"/>
      <c r="G103" s="2"/>
      <c r="H103" s="2"/>
      <c r="K103" s="1"/>
    </row>
    <row r="104" spans="1:11">
      <c r="A104" s="1"/>
      <c r="B104" s="1"/>
      <c r="C104" s="1"/>
      <c r="D104" s="2"/>
      <c r="E104" s="2"/>
      <c r="F104" s="2"/>
      <c r="G104" s="2"/>
      <c r="H104" s="2"/>
      <c r="K104" s="1"/>
    </row>
    <row r="105" spans="1:11">
      <c r="A105" s="1"/>
      <c r="B105" s="1"/>
      <c r="C105" s="1"/>
      <c r="D105" s="2"/>
      <c r="E105" s="2"/>
      <c r="F105" s="2"/>
      <c r="G105" s="2"/>
      <c r="H105" s="2"/>
      <c r="K105" s="1"/>
    </row>
    <row r="106" spans="1:11">
      <c r="A106" s="1"/>
      <c r="B106" s="1"/>
      <c r="C106" s="1"/>
      <c r="D106" s="2"/>
      <c r="E106" s="2"/>
      <c r="F106" s="2"/>
      <c r="G106" s="2"/>
      <c r="H106" s="2"/>
      <c r="K106" s="1"/>
    </row>
    <row r="107" spans="1:11">
      <c r="A107" s="1"/>
      <c r="B107" s="1"/>
      <c r="C107" s="1"/>
      <c r="D107" s="2"/>
      <c r="E107" s="2"/>
      <c r="F107" s="2"/>
      <c r="G107" s="2"/>
      <c r="H107" s="2"/>
      <c r="K107" s="1"/>
    </row>
    <row r="108" spans="1:11">
      <c r="A108" s="1"/>
      <c r="B108" s="1"/>
      <c r="C108" s="1"/>
      <c r="D108" s="2"/>
      <c r="E108" s="2"/>
      <c r="F108" s="2"/>
      <c r="G108" s="2"/>
      <c r="H108" s="2"/>
      <c r="K108" s="1"/>
    </row>
    <row r="109" spans="1:11">
      <c r="A109" s="1"/>
      <c r="B109" s="1"/>
      <c r="C109" s="1"/>
      <c r="D109" s="2"/>
      <c r="E109" s="2"/>
      <c r="F109" s="2"/>
      <c r="G109" s="2"/>
      <c r="H109" s="2"/>
      <c r="K109" s="1"/>
    </row>
    <row r="110" spans="1:11">
      <c r="A110" s="1"/>
      <c r="B110" s="1"/>
      <c r="C110" s="1"/>
      <c r="D110" s="2"/>
      <c r="E110" s="2"/>
      <c r="F110" s="2"/>
      <c r="G110" s="2"/>
      <c r="H110" s="2"/>
      <c r="K110" s="1"/>
    </row>
    <row r="111" spans="1:11">
      <c r="A111" s="1"/>
      <c r="B111" s="1"/>
      <c r="C111" s="1"/>
      <c r="D111" s="2"/>
      <c r="E111" s="2"/>
      <c r="F111" s="2"/>
      <c r="G111" s="2"/>
      <c r="H111" s="2"/>
      <c r="K111" s="1"/>
    </row>
    <row r="112" spans="1:11">
      <c r="A112" s="1"/>
      <c r="B112" s="1"/>
      <c r="C112" s="1"/>
      <c r="D112" s="2"/>
      <c r="E112" s="2"/>
      <c r="F112" s="2"/>
      <c r="G112" s="2"/>
      <c r="H112" s="2"/>
      <c r="K112" s="1"/>
    </row>
    <row r="113" spans="1:11">
      <c r="A113" s="1"/>
      <c r="B113" s="1"/>
      <c r="C113" s="1"/>
      <c r="D113" s="2"/>
      <c r="E113" s="2"/>
      <c r="F113" s="2"/>
      <c r="G113" s="2"/>
      <c r="H113" s="2"/>
      <c r="K113" s="1"/>
    </row>
    <row r="114" spans="1:11">
      <c r="A114" s="1"/>
      <c r="B114" s="1"/>
      <c r="C114" s="1"/>
      <c r="D114" s="2"/>
      <c r="E114" s="2"/>
      <c r="F114" s="2"/>
      <c r="G114" s="2"/>
      <c r="H114" s="2"/>
      <c r="K114" s="1"/>
    </row>
    <row r="115" spans="1:11">
      <c r="A115" s="1"/>
      <c r="B115" s="1"/>
      <c r="C115" s="1"/>
      <c r="D115" s="2"/>
      <c r="E115" s="2"/>
      <c r="F115" s="2"/>
      <c r="G115" s="2"/>
      <c r="H115" s="2"/>
      <c r="K115" s="1"/>
    </row>
    <row r="116" spans="1:11">
      <c r="A116" s="1"/>
      <c r="B116" s="1"/>
      <c r="C116" s="1"/>
      <c r="D116" s="2"/>
      <c r="E116" s="2"/>
      <c r="F116" s="2"/>
      <c r="G116" s="2"/>
      <c r="H116" s="2"/>
      <c r="K116" s="1"/>
    </row>
    <row r="117" spans="1:11">
      <c r="A117" s="1"/>
      <c r="B117" s="1"/>
      <c r="C117" s="1"/>
      <c r="D117" s="2"/>
      <c r="E117" s="2"/>
      <c r="F117" s="2"/>
      <c r="G117" s="2"/>
      <c r="H117" s="2"/>
      <c r="K117" s="1"/>
    </row>
    <row r="118" spans="1:11">
      <c r="A118" s="1"/>
      <c r="B118" s="1"/>
      <c r="C118" s="1"/>
      <c r="D118" s="2"/>
      <c r="E118" s="2"/>
      <c r="F118" s="2"/>
      <c r="G118" s="2"/>
      <c r="H118" s="2"/>
      <c r="K118" s="1"/>
    </row>
    <row r="119" spans="1:11">
      <c r="A119" s="1"/>
      <c r="B119" s="1"/>
      <c r="C119" s="1"/>
      <c r="D119" s="2"/>
      <c r="E119" s="2"/>
      <c r="F119" s="2"/>
      <c r="G119" s="2"/>
      <c r="H119" s="2"/>
      <c r="K119" s="1"/>
    </row>
    <row r="120" spans="1:11">
      <c r="A120" s="1"/>
      <c r="B120" s="1"/>
      <c r="C120" s="1"/>
      <c r="D120" s="2"/>
      <c r="E120" s="2"/>
      <c r="F120" s="2"/>
      <c r="G120" s="2"/>
      <c r="H120" s="2"/>
      <c r="K120" s="1"/>
    </row>
    <row r="121" spans="1:11">
      <c r="A121" s="1"/>
      <c r="B121" s="1"/>
      <c r="C121" s="1"/>
      <c r="D121" s="2"/>
      <c r="E121" s="2"/>
      <c r="F121" s="2"/>
      <c r="G121" s="2"/>
      <c r="H121" s="2"/>
      <c r="K121" s="1"/>
    </row>
    <row r="122" spans="1:11">
      <c r="A122" s="1"/>
      <c r="B122" s="1"/>
      <c r="C122" s="1"/>
      <c r="D122" s="2"/>
      <c r="E122" s="2"/>
      <c r="F122" s="2"/>
      <c r="G122" s="2"/>
      <c r="H122" s="2"/>
      <c r="K122" s="1"/>
    </row>
    <row r="123" spans="1:11">
      <c r="A123" s="1"/>
      <c r="B123" s="1"/>
      <c r="C123" s="1"/>
      <c r="D123" s="2"/>
      <c r="E123" s="2"/>
      <c r="F123" s="2"/>
      <c r="G123" s="2"/>
      <c r="H123" s="2"/>
      <c r="K123" s="1"/>
    </row>
    <row r="124" spans="1:11">
      <c r="A124" s="1"/>
      <c r="B124" s="1"/>
      <c r="C124" s="1"/>
      <c r="D124" s="2"/>
      <c r="E124" s="2"/>
      <c r="F124" s="2"/>
      <c r="G124" s="2"/>
      <c r="H124" s="2"/>
      <c r="K124" s="1"/>
    </row>
    <row r="125" spans="1:11">
      <c r="A125" s="1"/>
      <c r="B125" s="1"/>
      <c r="C125" s="1"/>
      <c r="D125" s="2"/>
      <c r="E125" s="2"/>
      <c r="F125" s="2"/>
      <c r="G125" s="2"/>
      <c r="H125" s="2"/>
      <c r="K125" s="1"/>
    </row>
    <row r="126" spans="1:11">
      <c r="A126" s="1"/>
      <c r="B126" s="1"/>
      <c r="C126" s="1"/>
      <c r="D126" s="2"/>
      <c r="E126" s="2"/>
      <c r="F126" s="2"/>
      <c r="G126" s="2"/>
      <c r="H126" s="2"/>
      <c r="K126" s="1"/>
    </row>
    <row r="127" spans="1:11">
      <c r="A127" s="1"/>
      <c r="B127" s="1"/>
      <c r="C127" s="1"/>
      <c r="D127" s="2"/>
      <c r="E127" s="2"/>
      <c r="F127" s="2"/>
      <c r="G127" s="2"/>
      <c r="H127" s="2"/>
      <c r="K127" s="1"/>
    </row>
    <row r="128" spans="1:11">
      <c r="A128" s="1"/>
      <c r="B128" s="1"/>
      <c r="C128" s="1"/>
      <c r="D128" s="2"/>
      <c r="E128" s="2"/>
      <c r="F128" s="2"/>
      <c r="G128" s="2"/>
      <c r="H128" s="2"/>
      <c r="K128" s="1"/>
    </row>
    <row r="129" spans="1:11">
      <c r="A129" s="1"/>
      <c r="B129" s="1"/>
      <c r="C129" s="1"/>
      <c r="D129" s="2"/>
      <c r="E129" s="2"/>
      <c r="F129" s="2"/>
      <c r="G129" s="2"/>
      <c r="H129" s="2"/>
      <c r="K129" s="1"/>
    </row>
    <row r="130" spans="1:11">
      <c r="A130" s="1"/>
      <c r="B130" s="1"/>
      <c r="C130" s="1"/>
      <c r="D130" s="2"/>
      <c r="E130" s="2"/>
      <c r="F130" s="2"/>
      <c r="G130" s="2"/>
      <c r="H130" s="2"/>
      <c r="K130" s="1"/>
    </row>
    <row r="131" spans="1:11">
      <c r="A131" s="1"/>
      <c r="B131" s="1"/>
      <c r="C131" s="1"/>
      <c r="D131" s="2"/>
      <c r="E131" s="2"/>
      <c r="F131" s="2"/>
      <c r="G131" s="2"/>
      <c r="H131" s="2"/>
      <c r="K131" s="1"/>
    </row>
  </sheetData>
  <sortState xmlns:xlrd2="http://schemas.microsoft.com/office/spreadsheetml/2017/richdata2" ref="A13:I93">
    <sortCondition ref="H13:H93"/>
    <sortCondition ref="F13:F93"/>
    <sortCondition ref="E13:E93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2"/>
  <sheetViews>
    <sheetView zoomScale="70" zoomScaleNormal="70" workbookViewId="0">
      <selection sqref="A1:H1"/>
    </sheetView>
  </sheetViews>
  <sheetFormatPr baseColWidth="10" defaultRowHeight="18.75"/>
  <cols>
    <col min="1" max="1" width="30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3" bestFit="1" customWidth="1"/>
    <col min="11" max="16384" width="11.42578125" style="1"/>
  </cols>
  <sheetData>
    <row r="1" spans="1:15" ht="30.75">
      <c r="A1" s="156" t="s">
        <v>6</v>
      </c>
      <c r="B1" s="156"/>
      <c r="C1" s="156"/>
      <c r="D1" s="156"/>
      <c r="E1" s="156"/>
      <c r="F1" s="156"/>
      <c r="G1" s="156"/>
      <c r="H1" s="156"/>
      <c r="I1" s="1"/>
    </row>
    <row r="2" spans="1:15" ht="30.75">
      <c r="A2" s="156" t="s">
        <v>7</v>
      </c>
      <c r="B2" s="156"/>
      <c r="C2" s="156"/>
      <c r="D2" s="156"/>
      <c r="E2" s="156"/>
      <c r="F2" s="156"/>
      <c r="G2" s="156"/>
      <c r="H2" s="156"/>
      <c r="I2" s="1"/>
    </row>
    <row r="3" spans="1:15">
      <c r="D3" s="1"/>
      <c r="E3" s="1"/>
      <c r="F3" s="1"/>
      <c r="G3" s="1"/>
      <c r="H3" s="1"/>
      <c r="I3" s="1"/>
    </row>
    <row r="4" spans="1:15" ht="25.5">
      <c r="A4" s="157" t="str">
        <f>'CAB Hasta 9,9'!A4:H4</f>
        <v>CLUB MAR DEL PLATA S.A.</v>
      </c>
      <c r="B4" s="157"/>
      <c r="C4" s="157"/>
      <c r="D4" s="157"/>
      <c r="E4" s="157"/>
      <c r="F4" s="157"/>
      <c r="G4" s="157"/>
      <c r="H4" s="157"/>
      <c r="I4" s="1"/>
    </row>
    <row r="5" spans="1:15" ht="25.5">
      <c r="A5" s="157" t="str">
        <f>'CAB Hasta 9,9'!A5:H5</f>
        <v>Golf Los Acantilados</v>
      </c>
      <c r="B5" s="157"/>
      <c r="C5" s="157"/>
      <c r="D5" s="157"/>
      <c r="E5" s="157"/>
      <c r="F5" s="157"/>
      <c r="G5" s="157"/>
      <c r="H5" s="157"/>
      <c r="I5" s="1"/>
    </row>
    <row r="6" spans="1:15" ht="26.25">
      <c r="A6" s="162" t="str">
        <f>'CAB Hasta 9,9'!A6:H6</f>
        <v>5° FECHA DEL RANKING DE MAYORES</v>
      </c>
      <c r="B6" s="162"/>
      <c r="C6" s="162"/>
      <c r="D6" s="162"/>
      <c r="E6" s="162"/>
      <c r="F6" s="162"/>
      <c r="G6" s="162"/>
      <c r="H6" s="162"/>
      <c r="I6" s="1"/>
    </row>
    <row r="7" spans="1:15" ht="20.25">
      <c r="A7" s="6"/>
      <c r="B7" s="6"/>
      <c r="C7" s="35"/>
      <c r="D7" s="6"/>
      <c r="E7" s="6"/>
      <c r="F7" s="6"/>
      <c r="G7" s="6"/>
      <c r="H7" s="6"/>
      <c r="I7" s="1"/>
    </row>
    <row r="8" spans="1:15" ht="19.5">
      <c r="A8" s="159" t="str">
        <f>'CAB Hasta 9,9'!A8:H8</f>
        <v>DOS VUELTAS DE 9 HOYOS MEDAL PLAY</v>
      </c>
      <c r="B8" s="159"/>
      <c r="C8" s="159"/>
      <c r="D8" s="159"/>
      <c r="E8" s="159"/>
      <c r="F8" s="159"/>
      <c r="G8" s="159"/>
      <c r="H8" s="159"/>
      <c r="I8" s="1"/>
    </row>
    <row r="9" spans="1:15" ht="19.5">
      <c r="A9" s="160" t="str">
        <f>'CAB Hasta 9,9'!A9:H9</f>
        <v>SABADO 07 Y DOMINGO 08 DE SEPTIEMBRE DE 2024</v>
      </c>
      <c r="B9" s="160"/>
      <c r="C9" s="160"/>
      <c r="D9" s="160"/>
      <c r="E9" s="160"/>
      <c r="F9" s="160"/>
      <c r="G9" s="160"/>
      <c r="H9" s="160"/>
      <c r="I9" s="1"/>
    </row>
    <row r="10" spans="1:15" ht="21" thickBot="1">
      <c r="A10" s="6"/>
      <c r="B10" s="6"/>
      <c r="C10" s="35"/>
      <c r="D10" s="6"/>
      <c r="E10" s="6"/>
      <c r="F10" s="6"/>
      <c r="G10" s="6"/>
      <c r="H10" s="6"/>
      <c r="I10" s="1"/>
    </row>
    <row r="11" spans="1:15" ht="20.25" thickBot="1">
      <c r="A11" s="153" t="s">
        <v>15</v>
      </c>
      <c r="B11" s="154"/>
      <c r="C11" s="154"/>
      <c r="D11" s="154"/>
      <c r="E11" s="154"/>
      <c r="F11" s="154"/>
      <c r="G11" s="154"/>
      <c r="H11" s="155"/>
      <c r="I11" s="1"/>
    </row>
    <row r="12" spans="1:15" s="3" customFormat="1" ht="20.25" thickBot="1">
      <c r="A12" s="36" t="s">
        <v>0</v>
      </c>
      <c r="B12" s="37" t="s">
        <v>8</v>
      </c>
      <c r="C12" s="37" t="s">
        <v>13</v>
      </c>
      <c r="D12" s="38" t="s">
        <v>1</v>
      </c>
      <c r="E12" s="38" t="s">
        <v>2</v>
      </c>
      <c r="F12" s="38" t="s">
        <v>3</v>
      </c>
      <c r="G12" s="38" t="s">
        <v>4</v>
      </c>
      <c r="H12" s="53" t="s">
        <v>5</v>
      </c>
      <c r="I12" s="48" t="s">
        <v>22</v>
      </c>
      <c r="J12" s="42"/>
      <c r="K12" s="49" t="s">
        <v>23</v>
      </c>
    </row>
    <row r="13" spans="1:15" ht="20.25" thickBot="1">
      <c r="A13" s="32" t="s">
        <v>281</v>
      </c>
      <c r="B13" s="39" t="s">
        <v>36</v>
      </c>
      <c r="C13" s="40">
        <v>15.8</v>
      </c>
      <c r="D13" s="41">
        <v>17</v>
      </c>
      <c r="E13" s="40">
        <v>42</v>
      </c>
      <c r="F13" s="40">
        <v>42</v>
      </c>
      <c r="G13" s="29">
        <f t="shared" ref="G13:G44" si="0">SUM(E13+F13)</f>
        <v>84</v>
      </c>
      <c r="H13" s="140">
        <f t="shared" ref="H13:H44" si="1">(G13-D13)</f>
        <v>67</v>
      </c>
      <c r="I13" s="63">
        <v>20947</v>
      </c>
      <c r="J13" s="73" t="s">
        <v>18</v>
      </c>
      <c r="K13" s="50">
        <f t="shared" ref="K13:K73" si="2">(F13-D13*0.5)</f>
        <v>33.5</v>
      </c>
      <c r="O13" s="105"/>
    </row>
    <row r="14" spans="1:15" ht="20.25" thickBot="1">
      <c r="A14" s="32" t="s">
        <v>277</v>
      </c>
      <c r="B14" s="39" t="s">
        <v>34</v>
      </c>
      <c r="C14" s="40">
        <v>16.8</v>
      </c>
      <c r="D14" s="41">
        <v>18</v>
      </c>
      <c r="E14" s="40">
        <v>41</v>
      </c>
      <c r="F14" s="40">
        <v>45</v>
      </c>
      <c r="G14" s="29">
        <f t="shared" si="0"/>
        <v>86</v>
      </c>
      <c r="H14" s="140">
        <f t="shared" si="1"/>
        <v>68</v>
      </c>
      <c r="I14" s="63">
        <v>23705</v>
      </c>
      <c r="J14" s="73" t="s">
        <v>19</v>
      </c>
      <c r="K14" s="50">
        <f t="shared" si="2"/>
        <v>36</v>
      </c>
    </row>
    <row r="15" spans="1:15">
      <c r="A15" s="32" t="s">
        <v>228</v>
      </c>
      <c r="B15" s="39" t="s">
        <v>36</v>
      </c>
      <c r="C15" s="40">
        <v>13.1</v>
      </c>
      <c r="D15" s="41">
        <v>14</v>
      </c>
      <c r="E15" s="40">
        <v>42</v>
      </c>
      <c r="F15" s="40">
        <v>41</v>
      </c>
      <c r="G15" s="29">
        <f t="shared" si="0"/>
        <v>83</v>
      </c>
      <c r="H15" s="52">
        <f t="shared" si="1"/>
        <v>69</v>
      </c>
      <c r="I15" s="63">
        <v>31029</v>
      </c>
      <c r="K15" s="50">
        <f t="shared" si="2"/>
        <v>34</v>
      </c>
    </row>
    <row r="16" spans="1:15">
      <c r="A16" s="32" t="s">
        <v>303</v>
      </c>
      <c r="B16" s="39" t="s">
        <v>34</v>
      </c>
      <c r="C16" s="40">
        <v>12.9</v>
      </c>
      <c r="D16" s="41">
        <v>14</v>
      </c>
      <c r="E16" s="40">
        <v>40</v>
      </c>
      <c r="F16" s="40">
        <v>43</v>
      </c>
      <c r="G16" s="29">
        <f t="shared" si="0"/>
        <v>83</v>
      </c>
      <c r="H16" s="52">
        <f t="shared" si="1"/>
        <v>69</v>
      </c>
      <c r="I16" s="63">
        <v>22999</v>
      </c>
      <c r="K16" s="50">
        <f t="shared" si="2"/>
        <v>36</v>
      </c>
    </row>
    <row r="17" spans="1:11">
      <c r="A17" s="32" t="s">
        <v>244</v>
      </c>
      <c r="B17" s="39" t="s">
        <v>34</v>
      </c>
      <c r="C17" s="40">
        <v>14.1</v>
      </c>
      <c r="D17" s="41">
        <v>15</v>
      </c>
      <c r="E17" s="40">
        <v>38</v>
      </c>
      <c r="F17" s="40">
        <v>46</v>
      </c>
      <c r="G17" s="29">
        <f t="shared" si="0"/>
        <v>84</v>
      </c>
      <c r="H17" s="52">
        <f t="shared" si="1"/>
        <v>69</v>
      </c>
      <c r="I17" s="63">
        <v>21345</v>
      </c>
      <c r="K17" s="50">
        <f t="shared" si="2"/>
        <v>38.5</v>
      </c>
    </row>
    <row r="18" spans="1:11">
      <c r="A18" s="32" t="s">
        <v>234</v>
      </c>
      <c r="B18" s="39" t="s">
        <v>46</v>
      </c>
      <c r="C18" s="40">
        <v>11.2</v>
      </c>
      <c r="D18" s="41">
        <v>12</v>
      </c>
      <c r="E18" s="40">
        <v>43</v>
      </c>
      <c r="F18" s="40">
        <v>39</v>
      </c>
      <c r="G18" s="29">
        <f t="shared" si="0"/>
        <v>82</v>
      </c>
      <c r="H18" s="52">
        <f t="shared" si="1"/>
        <v>70</v>
      </c>
      <c r="I18" s="63">
        <v>28086</v>
      </c>
      <c r="K18" s="50">
        <f t="shared" si="2"/>
        <v>33</v>
      </c>
    </row>
    <row r="19" spans="1:11">
      <c r="A19" s="32" t="s">
        <v>260</v>
      </c>
      <c r="B19" s="39" t="s">
        <v>298</v>
      </c>
      <c r="C19" s="40">
        <v>13.4</v>
      </c>
      <c r="D19" s="41">
        <v>14</v>
      </c>
      <c r="E19" s="40">
        <v>41</v>
      </c>
      <c r="F19" s="40">
        <v>43</v>
      </c>
      <c r="G19" s="29">
        <f t="shared" si="0"/>
        <v>84</v>
      </c>
      <c r="H19" s="52">
        <f t="shared" si="1"/>
        <v>70</v>
      </c>
      <c r="I19" s="63">
        <v>26445</v>
      </c>
      <c r="K19" s="50">
        <f t="shared" si="2"/>
        <v>36</v>
      </c>
    </row>
    <row r="20" spans="1:11">
      <c r="A20" s="32" t="s">
        <v>189</v>
      </c>
      <c r="B20" s="39" t="s">
        <v>34</v>
      </c>
      <c r="C20" s="40">
        <v>15.2</v>
      </c>
      <c r="D20" s="41">
        <v>16</v>
      </c>
      <c r="E20" s="40">
        <v>43</v>
      </c>
      <c r="F20" s="40">
        <v>43</v>
      </c>
      <c r="G20" s="29">
        <f t="shared" si="0"/>
        <v>86</v>
      </c>
      <c r="H20" s="52">
        <f t="shared" si="1"/>
        <v>70</v>
      </c>
      <c r="I20" s="63">
        <v>28930</v>
      </c>
      <c r="K20" s="50">
        <f t="shared" si="2"/>
        <v>35</v>
      </c>
    </row>
    <row r="21" spans="1:11">
      <c r="A21" s="32" t="s">
        <v>231</v>
      </c>
      <c r="B21" s="39" t="s">
        <v>34</v>
      </c>
      <c r="C21" s="40">
        <v>10.9</v>
      </c>
      <c r="D21" s="41">
        <v>12</v>
      </c>
      <c r="E21" s="40">
        <v>41</v>
      </c>
      <c r="F21" s="40">
        <v>42</v>
      </c>
      <c r="G21" s="29">
        <f t="shared" si="0"/>
        <v>83</v>
      </c>
      <c r="H21" s="52">
        <f t="shared" si="1"/>
        <v>71</v>
      </c>
      <c r="I21" s="63">
        <v>19762</v>
      </c>
      <c r="K21" s="50">
        <f t="shared" si="2"/>
        <v>36</v>
      </c>
    </row>
    <row r="22" spans="1:11">
      <c r="A22" s="32" t="s">
        <v>290</v>
      </c>
      <c r="B22" s="39" t="s">
        <v>36</v>
      </c>
      <c r="C22" s="40">
        <v>12.2</v>
      </c>
      <c r="D22" s="41">
        <v>13</v>
      </c>
      <c r="E22" s="40">
        <v>42</v>
      </c>
      <c r="F22" s="40">
        <v>42</v>
      </c>
      <c r="G22" s="29">
        <f t="shared" si="0"/>
        <v>84</v>
      </c>
      <c r="H22" s="52">
        <f t="shared" si="1"/>
        <v>71</v>
      </c>
      <c r="I22" s="63">
        <v>24141</v>
      </c>
      <c r="K22" s="50">
        <f t="shared" si="2"/>
        <v>35.5</v>
      </c>
    </row>
    <row r="23" spans="1:11">
      <c r="A23" s="32" t="s">
        <v>238</v>
      </c>
      <c r="B23" s="39" t="s">
        <v>35</v>
      </c>
      <c r="C23" s="40">
        <v>15.4</v>
      </c>
      <c r="D23" s="41">
        <v>17</v>
      </c>
      <c r="E23" s="40">
        <v>45</v>
      </c>
      <c r="F23" s="40">
        <v>43</v>
      </c>
      <c r="G23" s="29">
        <f t="shared" si="0"/>
        <v>88</v>
      </c>
      <c r="H23" s="52">
        <f t="shared" si="1"/>
        <v>71</v>
      </c>
      <c r="I23" s="63">
        <v>21614</v>
      </c>
      <c r="K23" s="50">
        <f t="shared" si="2"/>
        <v>34.5</v>
      </c>
    </row>
    <row r="24" spans="1:11">
      <c r="A24" s="32" t="s">
        <v>202</v>
      </c>
      <c r="B24" s="39" t="s">
        <v>302</v>
      </c>
      <c r="C24" s="40">
        <v>12.6</v>
      </c>
      <c r="D24" s="41">
        <v>14</v>
      </c>
      <c r="E24" s="40">
        <v>41</v>
      </c>
      <c r="F24" s="40">
        <v>44</v>
      </c>
      <c r="G24" s="29">
        <f t="shared" si="0"/>
        <v>85</v>
      </c>
      <c r="H24" s="52">
        <f t="shared" si="1"/>
        <v>71</v>
      </c>
      <c r="I24" s="63">
        <v>20070</v>
      </c>
      <c r="K24" s="50">
        <f t="shared" si="2"/>
        <v>37</v>
      </c>
    </row>
    <row r="25" spans="1:11">
      <c r="A25" s="32" t="s">
        <v>279</v>
      </c>
      <c r="B25" s="39" t="s">
        <v>35</v>
      </c>
      <c r="C25" s="40">
        <v>14.8</v>
      </c>
      <c r="D25" s="41">
        <v>16</v>
      </c>
      <c r="E25" s="40">
        <v>45</v>
      </c>
      <c r="F25" s="40">
        <v>43</v>
      </c>
      <c r="G25" s="29">
        <f t="shared" si="0"/>
        <v>88</v>
      </c>
      <c r="H25" s="52">
        <f t="shared" si="1"/>
        <v>72</v>
      </c>
      <c r="I25" s="63">
        <v>27470</v>
      </c>
      <c r="K25" s="50">
        <f t="shared" si="2"/>
        <v>35</v>
      </c>
    </row>
    <row r="26" spans="1:11">
      <c r="A26" s="32" t="s">
        <v>225</v>
      </c>
      <c r="B26" s="39" t="s">
        <v>46</v>
      </c>
      <c r="C26" s="40">
        <v>13</v>
      </c>
      <c r="D26" s="41">
        <v>14</v>
      </c>
      <c r="E26" s="40">
        <v>42</v>
      </c>
      <c r="F26" s="40">
        <v>44</v>
      </c>
      <c r="G26" s="29">
        <f t="shared" si="0"/>
        <v>86</v>
      </c>
      <c r="H26" s="52">
        <f t="shared" si="1"/>
        <v>72</v>
      </c>
      <c r="I26" s="63">
        <v>22612</v>
      </c>
      <c r="K26" s="50">
        <f t="shared" si="2"/>
        <v>37</v>
      </c>
    </row>
    <row r="27" spans="1:11">
      <c r="A27" s="32" t="s">
        <v>286</v>
      </c>
      <c r="B27" s="39" t="s">
        <v>34</v>
      </c>
      <c r="C27" s="40">
        <v>15.3</v>
      </c>
      <c r="D27" s="41">
        <v>16</v>
      </c>
      <c r="E27" s="40">
        <v>41</v>
      </c>
      <c r="F27" s="40">
        <v>47</v>
      </c>
      <c r="G27" s="29">
        <f t="shared" si="0"/>
        <v>88</v>
      </c>
      <c r="H27" s="52">
        <f t="shared" si="1"/>
        <v>72</v>
      </c>
      <c r="I27" s="63">
        <v>25957</v>
      </c>
      <c r="K27" s="50">
        <f t="shared" si="2"/>
        <v>39</v>
      </c>
    </row>
    <row r="28" spans="1:11">
      <c r="A28" s="32" t="s">
        <v>292</v>
      </c>
      <c r="B28" s="39" t="s">
        <v>34</v>
      </c>
      <c r="C28" s="40">
        <v>14.8</v>
      </c>
      <c r="D28" s="41">
        <v>16</v>
      </c>
      <c r="E28" s="40">
        <v>45</v>
      </c>
      <c r="F28" s="40">
        <v>44</v>
      </c>
      <c r="G28" s="29">
        <f t="shared" si="0"/>
        <v>89</v>
      </c>
      <c r="H28" s="52">
        <f t="shared" si="1"/>
        <v>73</v>
      </c>
      <c r="I28" s="63">
        <v>26075</v>
      </c>
      <c r="K28" s="50">
        <f t="shared" si="2"/>
        <v>36</v>
      </c>
    </row>
    <row r="29" spans="1:11">
      <c r="A29" s="32" t="s">
        <v>178</v>
      </c>
      <c r="B29" s="39" t="s">
        <v>27</v>
      </c>
      <c r="C29" s="40">
        <v>15.9</v>
      </c>
      <c r="D29" s="41">
        <v>17</v>
      </c>
      <c r="E29" s="40">
        <v>44</v>
      </c>
      <c r="F29" s="40">
        <v>46</v>
      </c>
      <c r="G29" s="29">
        <f t="shared" si="0"/>
        <v>90</v>
      </c>
      <c r="H29" s="52">
        <f t="shared" si="1"/>
        <v>73</v>
      </c>
      <c r="I29" s="63">
        <v>24749</v>
      </c>
      <c r="K29" s="50">
        <f t="shared" si="2"/>
        <v>37.5</v>
      </c>
    </row>
    <row r="30" spans="1:11">
      <c r="A30" s="32" t="s">
        <v>196</v>
      </c>
      <c r="B30" s="39" t="s">
        <v>36</v>
      </c>
      <c r="C30" s="40">
        <v>16.600000000000001</v>
      </c>
      <c r="D30" s="41">
        <v>18</v>
      </c>
      <c r="E30" s="40">
        <v>43</v>
      </c>
      <c r="F30" s="40">
        <v>48</v>
      </c>
      <c r="G30" s="29">
        <f t="shared" si="0"/>
        <v>91</v>
      </c>
      <c r="H30" s="52">
        <f t="shared" si="1"/>
        <v>73</v>
      </c>
      <c r="I30" s="63">
        <v>24008</v>
      </c>
      <c r="K30" s="50">
        <f t="shared" si="2"/>
        <v>39</v>
      </c>
    </row>
    <row r="31" spans="1:11">
      <c r="A31" s="32" t="s">
        <v>273</v>
      </c>
      <c r="B31" s="39" t="s">
        <v>44</v>
      </c>
      <c r="C31" s="40">
        <v>10.9</v>
      </c>
      <c r="D31" s="41">
        <v>12</v>
      </c>
      <c r="E31" s="40">
        <v>42</v>
      </c>
      <c r="F31" s="40">
        <v>44</v>
      </c>
      <c r="G31" s="29">
        <f t="shared" si="0"/>
        <v>86</v>
      </c>
      <c r="H31" s="52">
        <f t="shared" si="1"/>
        <v>74</v>
      </c>
      <c r="I31" s="63">
        <v>22641</v>
      </c>
      <c r="K31" s="50">
        <f t="shared" si="2"/>
        <v>38</v>
      </c>
    </row>
    <row r="32" spans="1:11">
      <c r="A32" s="32" t="s">
        <v>183</v>
      </c>
      <c r="B32" s="39" t="s">
        <v>36</v>
      </c>
      <c r="C32" s="40">
        <v>15</v>
      </c>
      <c r="D32" s="41">
        <v>16</v>
      </c>
      <c r="E32" s="40">
        <v>46</v>
      </c>
      <c r="F32" s="40">
        <v>44</v>
      </c>
      <c r="G32" s="29">
        <f t="shared" si="0"/>
        <v>90</v>
      </c>
      <c r="H32" s="52">
        <f t="shared" si="1"/>
        <v>74</v>
      </c>
      <c r="I32" s="63">
        <v>21784</v>
      </c>
      <c r="K32" s="50">
        <f t="shared" si="2"/>
        <v>36</v>
      </c>
    </row>
    <row r="33" spans="1:11">
      <c r="A33" s="32" t="s">
        <v>256</v>
      </c>
      <c r="B33" s="39" t="s">
        <v>298</v>
      </c>
      <c r="C33" s="40">
        <v>16.7</v>
      </c>
      <c r="D33" s="41">
        <v>18</v>
      </c>
      <c r="E33" s="40">
        <v>47</v>
      </c>
      <c r="F33" s="40">
        <v>45</v>
      </c>
      <c r="G33" s="29">
        <f t="shared" si="0"/>
        <v>92</v>
      </c>
      <c r="H33" s="52">
        <f t="shared" si="1"/>
        <v>74</v>
      </c>
      <c r="I33" s="63">
        <v>28228</v>
      </c>
      <c r="K33" s="50">
        <f t="shared" si="2"/>
        <v>36</v>
      </c>
    </row>
    <row r="34" spans="1:11">
      <c r="A34" s="32" t="s">
        <v>252</v>
      </c>
      <c r="B34" s="39" t="s">
        <v>300</v>
      </c>
      <c r="C34" s="40">
        <v>11.1</v>
      </c>
      <c r="D34" s="41">
        <v>12</v>
      </c>
      <c r="E34" s="40">
        <v>40</v>
      </c>
      <c r="F34" s="40">
        <v>46</v>
      </c>
      <c r="G34" s="29">
        <f t="shared" si="0"/>
        <v>86</v>
      </c>
      <c r="H34" s="52">
        <f t="shared" si="1"/>
        <v>74</v>
      </c>
      <c r="I34" s="63">
        <v>28317</v>
      </c>
      <c r="K34" s="50">
        <f t="shared" si="2"/>
        <v>40</v>
      </c>
    </row>
    <row r="35" spans="1:11">
      <c r="A35" s="32" t="s">
        <v>304</v>
      </c>
      <c r="B35" s="39" t="s">
        <v>300</v>
      </c>
      <c r="C35" s="40">
        <v>13.3</v>
      </c>
      <c r="D35" s="41">
        <v>14</v>
      </c>
      <c r="E35" s="40">
        <v>48</v>
      </c>
      <c r="F35" s="40">
        <v>41</v>
      </c>
      <c r="G35" s="29">
        <f t="shared" si="0"/>
        <v>89</v>
      </c>
      <c r="H35" s="52">
        <f t="shared" si="1"/>
        <v>75</v>
      </c>
      <c r="I35" s="63">
        <v>19278</v>
      </c>
      <c r="K35" s="50">
        <f t="shared" si="2"/>
        <v>34</v>
      </c>
    </row>
    <row r="36" spans="1:11">
      <c r="A36" s="32" t="s">
        <v>246</v>
      </c>
      <c r="B36" s="39" t="s">
        <v>34</v>
      </c>
      <c r="C36" s="40">
        <v>10.6</v>
      </c>
      <c r="D36" s="41">
        <v>11</v>
      </c>
      <c r="E36" s="40">
        <v>43</v>
      </c>
      <c r="F36" s="40">
        <v>43</v>
      </c>
      <c r="G36" s="29">
        <f t="shared" si="0"/>
        <v>86</v>
      </c>
      <c r="H36" s="52">
        <f t="shared" si="1"/>
        <v>75</v>
      </c>
      <c r="I36" s="63">
        <v>27724</v>
      </c>
      <c r="K36" s="50">
        <f t="shared" si="2"/>
        <v>37.5</v>
      </c>
    </row>
    <row r="37" spans="1:11">
      <c r="A37" s="32" t="s">
        <v>296</v>
      </c>
      <c r="B37" s="39" t="s">
        <v>34</v>
      </c>
      <c r="C37" s="40">
        <v>12.2</v>
      </c>
      <c r="D37" s="41">
        <v>13</v>
      </c>
      <c r="E37" s="40">
        <v>45</v>
      </c>
      <c r="F37" s="40">
        <v>43</v>
      </c>
      <c r="G37" s="29">
        <f t="shared" si="0"/>
        <v>88</v>
      </c>
      <c r="H37" s="52">
        <f t="shared" si="1"/>
        <v>75</v>
      </c>
      <c r="I37" s="63">
        <v>27291</v>
      </c>
      <c r="K37" s="50">
        <f t="shared" si="2"/>
        <v>36.5</v>
      </c>
    </row>
    <row r="38" spans="1:11">
      <c r="A38" s="32" t="s">
        <v>232</v>
      </c>
      <c r="B38" s="39" t="s">
        <v>34</v>
      </c>
      <c r="C38" s="40">
        <v>14.8</v>
      </c>
      <c r="D38" s="41">
        <v>16</v>
      </c>
      <c r="E38" s="40">
        <v>47</v>
      </c>
      <c r="F38" s="40">
        <v>44</v>
      </c>
      <c r="G38" s="29">
        <f t="shared" si="0"/>
        <v>91</v>
      </c>
      <c r="H38" s="52">
        <f t="shared" si="1"/>
        <v>75</v>
      </c>
      <c r="I38" s="63">
        <v>21383</v>
      </c>
      <c r="K38" s="50">
        <f t="shared" si="2"/>
        <v>36</v>
      </c>
    </row>
    <row r="39" spans="1:11">
      <c r="A39" s="32" t="s">
        <v>250</v>
      </c>
      <c r="B39" s="39" t="s">
        <v>300</v>
      </c>
      <c r="C39" s="40">
        <v>11.5</v>
      </c>
      <c r="D39" s="41">
        <v>12</v>
      </c>
      <c r="E39" s="40">
        <v>42</v>
      </c>
      <c r="F39" s="40">
        <v>45</v>
      </c>
      <c r="G39" s="29">
        <f t="shared" si="0"/>
        <v>87</v>
      </c>
      <c r="H39" s="52">
        <f t="shared" si="1"/>
        <v>75</v>
      </c>
      <c r="I39" s="63">
        <v>26546</v>
      </c>
      <c r="K39" s="50">
        <f t="shared" si="2"/>
        <v>39</v>
      </c>
    </row>
    <row r="40" spans="1:11">
      <c r="A40" s="32" t="s">
        <v>236</v>
      </c>
      <c r="B40" s="39" t="s">
        <v>47</v>
      </c>
      <c r="C40" s="40">
        <v>14.5</v>
      </c>
      <c r="D40" s="41">
        <v>16</v>
      </c>
      <c r="E40" s="40">
        <v>44</v>
      </c>
      <c r="F40" s="40">
        <v>47</v>
      </c>
      <c r="G40" s="29">
        <f t="shared" si="0"/>
        <v>91</v>
      </c>
      <c r="H40" s="52">
        <f t="shared" si="1"/>
        <v>75</v>
      </c>
      <c r="I40" s="63">
        <v>26665</v>
      </c>
      <c r="K40" s="50">
        <f t="shared" si="2"/>
        <v>39</v>
      </c>
    </row>
    <row r="41" spans="1:11">
      <c r="A41" s="32" t="s">
        <v>193</v>
      </c>
      <c r="B41" s="39" t="s">
        <v>301</v>
      </c>
      <c r="C41" s="40">
        <v>15.3</v>
      </c>
      <c r="D41" s="41">
        <v>16</v>
      </c>
      <c r="E41" s="40">
        <v>44</v>
      </c>
      <c r="F41" s="40">
        <v>47</v>
      </c>
      <c r="G41" s="29">
        <f t="shared" si="0"/>
        <v>91</v>
      </c>
      <c r="H41" s="52">
        <f t="shared" si="1"/>
        <v>75</v>
      </c>
      <c r="I41" s="63">
        <v>23839</v>
      </c>
      <c r="K41" s="50">
        <f t="shared" si="2"/>
        <v>39</v>
      </c>
    </row>
    <row r="42" spans="1:11">
      <c r="A42" s="32" t="s">
        <v>233</v>
      </c>
      <c r="B42" s="39" t="s">
        <v>27</v>
      </c>
      <c r="C42" s="40">
        <v>13.1</v>
      </c>
      <c r="D42" s="41">
        <v>14</v>
      </c>
      <c r="E42" s="40">
        <v>41</v>
      </c>
      <c r="F42" s="40">
        <v>48</v>
      </c>
      <c r="G42" s="29">
        <f t="shared" si="0"/>
        <v>89</v>
      </c>
      <c r="H42" s="52">
        <f t="shared" si="1"/>
        <v>75</v>
      </c>
      <c r="I42" s="63">
        <v>20847</v>
      </c>
      <c r="K42" s="50">
        <f t="shared" si="2"/>
        <v>41</v>
      </c>
    </row>
    <row r="43" spans="1:11">
      <c r="A43" s="32" t="s">
        <v>251</v>
      </c>
      <c r="B43" s="39" t="s">
        <v>300</v>
      </c>
      <c r="C43" s="40">
        <v>14.7</v>
      </c>
      <c r="D43" s="41">
        <v>16</v>
      </c>
      <c r="E43" s="40">
        <v>43</v>
      </c>
      <c r="F43" s="40">
        <v>48</v>
      </c>
      <c r="G43" s="29">
        <f t="shared" si="0"/>
        <v>91</v>
      </c>
      <c r="H43" s="52">
        <f t="shared" si="1"/>
        <v>75</v>
      </c>
      <c r="I43" s="63">
        <v>22522</v>
      </c>
      <c r="K43" s="50">
        <f t="shared" si="2"/>
        <v>40</v>
      </c>
    </row>
    <row r="44" spans="1:11">
      <c r="A44" s="32" t="s">
        <v>208</v>
      </c>
      <c r="B44" s="39" t="s">
        <v>47</v>
      </c>
      <c r="C44" s="40">
        <v>16.7</v>
      </c>
      <c r="D44" s="41">
        <v>18</v>
      </c>
      <c r="E44" s="40">
        <v>44</v>
      </c>
      <c r="F44" s="40">
        <v>49</v>
      </c>
      <c r="G44" s="29">
        <f t="shared" si="0"/>
        <v>93</v>
      </c>
      <c r="H44" s="52">
        <f t="shared" si="1"/>
        <v>75</v>
      </c>
      <c r="I44" s="63">
        <v>27875</v>
      </c>
      <c r="K44" s="50">
        <f t="shared" si="2"/>
        <v>40</v>
      </c>
    </row>
    <row r="45" spans="1:11">
      <c r="A45" s="32" t="s">
        <v>222</v>
      </c>
      <c r="B45" s="39" t="s">
        <v>298</v>
      </c>
      <c r="C45" s="40">
        <v>13.7</v>
      </c>
      <c r="D45" s="41">
        <v>15</v>
      </c>
      <c r="E45" s="40">
        <v>46</v>
      </c>
      <c r="F45" s="40">
        <v>45</v>
      </c>
      <c r="G45" s="29">
        <f t="shared" ref="G45:G73" si="3">SUM(E45+F45)</f>
        <v>91</v>
      </c>
      <c r="H45" s="52">
        <f t="shared" ref="H45:H73" si="4">(G45-D45)</f>
        <v>76</v>
      </c>
      <c r="I45" s="63">
        <v>29154</v>
      </c>
      <c r="K45" s="50">
        <f t="shared" si="2"/>
        <v>37.5</v>
      </c>
    </row>
    <row r="46" spans="1:11">
      <c r="A46" s="32" t="s">
        <v>220</v>
      </c>
      <c r="B46" s="39" t="s">
        <v>299</v>
      </c>
      <c r="C46" s="40">
        <v>15.3</v>
      </c>
      <c r="D46" s="41">
        <v>16</v>
      </c>
      <c r="E46" s="40">
        <v>45</v>
      </c>
      <c r="F46" s="40">
        <v>47</v>
      </c>
      <c r="G46" s="29">
        <f t="shared" si="3"/>
        <v>92</v>
      </c>
      <c r="H46" s="52">
        <f t="shared" si="4"/>
        <v>76</v>
      </c>
      <c r="I46" s="63">
        <v>33654</v>
      </c>
      <c r="K46" s="50">
        <f t="shared" si="2"/>
        <v>39</v>
      </c>
    </row>
    <row r="47" spans="1:11">
      <c r="A47" s="32" t="s">
        <v>201</v>
      </c>
      <c r="B47" s="39" t="s">
        <v>47</v>
      </c>
      <c r="C47" s="40">
        <v>15.4</v>
      </c>
      <c r="D47" s="41">
        <v>17</v>
      </c>
      <c r="E47" s="40">
        <v>46</v>
      </c>
      <c r="F47" s="40">
        <v>47</v>
      </c>
      <c r="G47" s="29">
        <f t="shared" si="3"/>
        <v>93</v>
      </c>
      <c r="H47" s="52">
        <f t="shared" si="4"/>
        <v>76</v>
      </c>
      <c r="I47" s="63">
        <v>28568</v>
      </c>
      <c r="K47" s="50">
        <f t="shared" si="2"/>
        <v>38.5</v>
      </c>
    </row>
    <row r="48" spans="1:11">
      <c r="A48" s="32" t="s">
        <v>185</v>
      </c>
      <c r="B48" s="39" t="s">
        <v>36</v>
      </c>
      <c r="C48" s="40">
        <v>15.5</v>
      </c>
      <c r="D48" s="41">
        <v>16</v>
      </c>
      <c r="E48" s="40">
        <v>44</v>
      </c>
      <c r="F48" s="40">
        <v>48</v>
      </c>
      <c r="G48" s="29">
        <f t="shared" si="3"/>
        <v>92</v>
      </c>
      <c r="H48" s="52">
        <f t="shared" si="4"/>
        <v>76</v>
      </c>
      <c r="I48" s="63">
        <v>27554</v>
      </c>
      <c r="K48" s="50">
        <f t="shared" si="2"/>
        <v>40</v>
      </c>
    </row>
    <row r="49" spans="1:11">
      <c r="A49" s="32" t="s">
        <v>209</v>
      </c>
      <c r="B49" s="39" t="s">
        <v>47</v>
      </c>
      <c r="C49" s="40">
        <v>15.5</v>
      </c>
      <c r="D49" s="41">
        <v>17</v>
      </c>
      <c r="E49" s="40">
        <v>45</v>
      </c>
      <c r="F49" s="40">
        <v>48</v>
      </c>
      <c r="G49" s="29">
        <f t="shared" si="3"/>
        <v>93</v>
      </c>
      <c r="H49" s="52">
        <f t="shared" si="4"/>
        <v>76</v>
      </c>
      <c r="I49" s="63">
        <v>28033</v>
      </c>
      <c r="K49" s="50">
        <f t="shared" si="2"/>
        <v>39.5</v>
      </c>
    </row>
    <row r="50" spans="1:11">
      <c r="A50" s="32" t="s">
        <v>274</v>
      </c>
      <c r="B50" s="39" t="s">
        <v>44</v>
      </c>
      <c r="C50" s="40">
        <v>11.4</v>
      </c>
      <c r="D50" s="41">
        <v>12</v>
      </c>
      <c r="E50" s="40">
        <v>43</v>
      </c>
      <c r="F50" s="40">
        <v>46</v>
      </c>
      <c r="G50" s="29">
        <f t="shared" si="3"/>
        <v>89</v>
      </c>
      <c r="H50" s="52">
        <f t="shared" si="4"/>
        <v>77</v>
      </c>
      <c r="I50" s="63">
        <v>24086</v>
      </c>
      <c r="K50" s="50">
        <f t="shared" si="2"/>
        <v>40</v>
      </c>
    </row>
    <row r="51" spans="1:11">
      <c r="A51" s="32" t="s">
        <v>195</v>
      </c>
      <c r="B51" s="39" t="s">
        <v>34</v>
      </c>
      <c r="C51" s="40">
        <v>12.5</v>
      </c>
      <c r="D51" s="41">
        <v>13</v>
      </c>
      <c r="E51" s="40">
        <v>44</v>
      </c>
      <c r="F51" s="40">
        <v>46</v>
      </c>
      <c r="G51" s="29">
        <f t="shared" si="3"/>
        <v>90</v>
      </c>
      <c r="H51" s="52">
        <f t="shared" si="4"/>
        <v>77</v>
      </c>
      <c r="I51" s="63">
        <v>18615</v>
      </c>
      <c r="K51" s="50">
        <f t="shared" si="2"/>
        <v>39.5</v>
      </c>
    </row>
    <row r="52" spans="1:11">
      <c r="A52" s="32" t="s">
        <v>219</v>
      </c>
      <c r="B52" s="39" t="s">
        <v>299</v>
      </c>
      <c r="C52" s="40">
        <v>10.6</v>
      </c>
      <c r="D52" s="41">
        <v>11</v>
      </c>
      <c r="E52" s="40">
        <v>41</v>
      </c>
      <c r="F52" s="40">
        <v>47</v>
      </c>
      <c r="G52" s="29">
        <f t="shared" si="3"/>
        <v>88</v>
      </c>
      <c r="H52" s="52">
        <f t="shared" si="4"/>
        <v>77</v>
      </c>
      <c r="I52" s="63">
        <v>33147</v>
      </c>
      <c r="K52" s="50">
        <f t="shared" si="2"/>
        <v>41.5</v>
      </c>
    </row>
    <row r="53" spans="1:11">
      <c r="A53" s="32" t="s">
        <v>237</v>
      </c>
      <c r="B53" s="39" t="s">
        <v>301</v>
      </c>
      <c r="C53" s="40">
        <v>11.9</v>
      </c>
      <c r="D53" s="41">
        <v>13</v>
      </c>
      <c r="E53" s="40">
        <v>45</v>
      </c>
      <c r="F53" s="40">
        <v>46</v>
      </c>
      <c r="G53" s="29">
        <f t="shared" si="3"/>
        <v>91</v>
      </c>
      <c r="H53" s="52">
        <f t="shared" si="4"/>
        <v>78</v>
      </c>
      <c r="I53" s="63">
        <v>28270</v>
      </c>
      <c r="K53" s="50">
        <f t="shared" si="2"/>
        <v>39.5</v>
      </c>
    </row>
    <row r="54" spans="1:11">
      <c r="A54" s="32" t="s">
        <v>268</v>
      </c>
      <c r="B54" s="39" t="s">
        <v>36</v>
      </c>
      <c r="C54" s="40">
        <v>10.7</v>
      </c>
      <c r="D54" s="41">
        <v>11</v>
      </c>
      <c r="E54" s="40">
        <v>42</v>
      </c>
      <c r="F54" s="40">
        <v>47</v>
      </c>
      <c r="G54" s="29">
        <f t="shared" si="3"/>
        <v>89</v>
      </c>
      <c r="H54" s="52">
        <f t="shared" si="4"/>
        <v>78</v>
      </c>
      <c r="I54" s="63">
        <v>27121</v>
      </c>
      <c r="K54" s="50">
        <f t="shared" si="2"/>
        <v>41.5</v>
      </c>
    </row>
    <row r="55" spans="1:11">
      <c r="A55" s="32" t="s">
        <v>242</v>
      </c>
      <c r="B55" s="39" t="s">
        <v>298</v>
      </c>
      <c r="C55" s="40">
        <v>10.3</v>
      </c>
      <c r="D55" s="41">
        <v>11</v>
      </c>
      <c r="E55" s="40">
        <v>42</v>
      </c>
      <c r="F55" s="40">
        <v>47</v>
      </c>
      <c r="G55" s="29">
        <f t="shared" si="3"/>
        <v>89</v>
      </c>
      <c r="H55" s="52">
        <f t="shared" si="4"/>
        <v>78</v>
      </c>
      <c r="I55" s="63">
        <v>28273</v>
      </c>
      <c r="K55" s="50">
        <f t="shared" si="2"/>
        <v>41.5</v>
      </c>
    </row>
    <row r="56" spans="1:11">
      <c r="A56" s="32" t="s">
        <v>215</v>
      </c>
      <c r="B56" s="39" t="s">
        <v>298</v>
      </c>
      <c r="C56" s="40">
        <v>16.7</v>
      </c>
      <c r="D56" s="41">
        <v>18</v>
      </c>
      <c r="E56" s="40">
        <v>49</v>
      </c>
      <c r="F56" s="40">
        <v>47</v>
      </c>
      <c r="G56" s="29">
        <f t="shared" si="3"/>
        <v>96</v>
      </c>
      <c r="H56" s="52">
        <f t="shared" si="4"/>
        <v>78</v>
      </c>
      <c r="I56" s="63">
        <v>30845</v>
      </c>
      <c r="K56" s="50">
        <f t="shared" si="2"/>
        <v>38</v>
      </c>
    </row>
    <row r="57" spans="1:11">
      <c r="A57" s="32" t="s">
        <v>255</v>
      </c>
      <c r="B57" s="39" t="s">
        <v>298</v>
      </c>
      <c r="C57" s="40">
        <v>15.4</v>
      </c>
      <c r="D57" s="41">
        <v>17</v>
      </c>
      <c r="E57" s="40">
        <v>46</v>
      </c>
      <c r="F57" s="40">
        <v>49</v>
      </c>
      <c r="G57" s="29">
        <f t="shared" si="3"/>
        <v>95</v>
      </c>
      <c r="H57" s="52">
        <f t="shared" si="4"/>
        <v>78</v>
      </c>
      <c r="I57" s="63">
        <v>25479</v>
      </c>
      <c r="K57" s="50">
        <f t="shared" si="2"/>
        <v>40.5</v>
      </c>
    </row>
    <row r="58" spans="1:11">
      <c r="A58" s="32" t="s">
        <v>224</v>
      </c>
      <c r="B58" s="39" t="s">
        <v>298</v>
      </c>
      <c r="C58" s="40">
        <v>14.8</v>
      </c>
      <c r="D58" s="41">
        <v>16</v>
      </c>
      <c r="E58" s="40">
        <v>43</v>
      </c>
      <c r="F58" s="40">
        <v>51</v>
      </c>
      <c r="G58" s="29">
        <f t="shared" si="3"/>
        <v>94</v>
      </c>
      <c r="H58" s="52">
        <f t="shared" si="4"/>
        <v>78</v>
      </c>
      <c r="I58" s="63">
        <v>27996</v>
      </c>
      <c r="K58" s="50">
        <f t="shared" si="2"/>
        <v>43</v>
      </c>
    </row>
    <row r="59" spans="1:11">
      <c r="A59" s="32" t="s">
        <v>243</v>
      </c>
      <c r="B59" s="39" t="s">
        <v>300</v>
      </c>
      <c r="C59" s="40">
        <v>14.7</v>
      </c>
      <c r="D59" s="41">
        <v>16</v>
      </c>
      <c r="E59" s="40">
        <v>50</v>
      </c>
      <c r="F59" s="40">
        <v>45</v>
      </c>
      <c r="G59" s="29">
        <f t="shared" si="3"/>
        <v>95</v>
      </c>
      <c r="H59" s="52">
        <f t="shared" si="4"/>
        <v>79</v>
      </c>
      <c r="I59" s="63">
        <v>25648</v>
      </c>
      <c r="K59" s="50">
        <f t="shared" si="2"/>
        <v>37</v>
      </c>
    </row>
    <row r="60" spans="1:11">
      <c r="A60" s="32" t="s">
        <v>248</v>
      </c>
      <c r="B60" s="39" t="s">
        <v>300</v>
      </c>
      <c r="C60" s="40">
        <v>15.9</v>
      </c>
      <c r="D60" s="41">
        <v>17</v>
      </c>
      <c r="E60" s="40">
        <v>50</v>
      </c>
      <c r="F60" s="40">
        <v>46</v>
      </c>
      <c r="G60" s="29">
        <f t="shared" si="3"/>
        <v>96</v>
      </c>
      <c r="H60" s="52">
        <f t="shared" si="4"/>
        <v>79</v>
      </c>
      <c r="I60" s="63">
        <v>20338</v>
      </c>
      <c r="K60" s="50">
        <f t="shared" si="2"/>
        <v>37.5</v>
      </c>
    </row>
    <row r="61" spans="1:11">
      <c r="A61" s="32" t="s">
        <v>240</v>
      </c>
      <c r="B61" s="39" t="s">
        <v>298</v>
      </c>
      <c r="C61" s="40">
        <v>15.2</v>
      </c>
      <c r="D61" s="41">
        <v>16</v>
      </c>
      <c r="E61" s="40">
        <v>46</v>
      </c>
      <c r="F61" s="40">
        <v>49</v>
      </c>
      <c r="G61" s="29">
        <f t="shared" si="3"/>
        <v>95</v>
      </c>
      <c r="H61" s="52">
        <f t="shared" si="4"/>
        <v>79</v>
      </c>
      <c r="I61" s="63">
        <v>19075</v>
      </c>
      <c r="K61" s="50">
        <f t="shared" si="2"/>
        <v>41</v>
      </c>
    </row>
    <row r="62" spans="1:11">
      <c r="A62" s="32" t="s">
        <v>295</v>
      </c>
      <c r="B62" s="39" t="s">
        <v>34</v>
      </c>
      <c r="C62" s="40">
        <v>14.3</v>
      </c>
      <c r="D62" s="41">
        <v>15</v>
      </c>
      <c r="E62" s="40">
        <v>44</v>
      </c>
      <c r="F62" s="40">
        <v>50</v>
      </c>
      <c r="G62" s="29">
        <f t="shared" si="3"/>
        <v>94</v>
      </c>
      <c r="H62" s="52">
        <f t="shared" si="4"/>
        <v>79</v>
      </c>
      <c r="I62" s="63">
        <v>32122</v>
      </c>
      <c r="K62" s="50">
        <f t="shared" si="2"/>
        <v>42.5</v>
      </c>
    </row>
    <row r="63" spans="1:11">
      <c r="A63" s="32" t="s">
        <v>239</v>
      </c>
      <c r="B63" s="39" t="s">
        <v>298</v>
      </c>
      <c r="C63" s="40">
        <v>10.9</v>
      </c>
      <c r="D63" s="41">
        <v>12</v>
      </c>
      <c r="E63" s="40">
        <v>47</v>
      </c>
      <c r="F63" s="40">
        <v>45</v>
      </c>
      <c r="G63" s="29">
        <f t="shared" si="3"/>
        <v>92</v>
      </c>
      <c r="H63" s="52">
        <f t="shared" si="4"/>
        <v>80</v>
      </c>
      <c r="I63" s="63">
        <v>26952</v>
      </c>
      <c r="K63" s="50">
        <f t="shared" si="2"/>
        <v>39</v>
      </c>
    </row>
    <row r="64" spans="1:11">
      <c r="A64" s="32" t="s">
        <v>182</v>
      </c>
      <c r="B64" s="39" t="s">
        <v>34</v>
      </c>
      <c r="C64" s="40">
        <v>15.8</v>
      </c>
      <c r="D64" s="41">
        <v>17</v>
      </c>
      <c r="E64" s="40">
        <v>49</v>
      </c>
      <c r="F64" s="40">
        <v>48</v>
      </c>
      <c r="G64" s="29">
        <f t="shared" si="3"/>
        <v>97</v>
      </c>
      <c r="H64" s="52">
        <f t="shared" si="4"/>
        <v>80</v>
      </c>
      <c r="I64" s="63">
        <v>18816</v>
      </c>
      <c r="K64" s="50">
        <f t="shared" si="2"/>
        <v>39.5</v>
      </c>
    </row>
    <row r="65" spans="1:11">
      <c r="A65" s="32" t="s">
        <v>241</v>
      </c>
      <c r="B65" s="39" t="s">
        <v>298</v>
      </c>
      <c r="C65" s="40">
        <v>14.6</v>
      </c>
      <c r="D65" s="41">
        <v>16</v>
      </c>
      <c r="E65" s="40">
        <v>47</v>
      </c>
      <c r="F65" s="40">
        <v>49</v>
      </c>
      <c r="G65" s="29">
        <f t="shared" si="3"/>
        <v>96</v>
      </c>
      <c r="H65" s="52">
        <f t="shared" si="4"/>
        <v>80</v>
      </c>
      <c r="I65" s="63">
        <v>28013</v>
      </c>
      <c r="K65" s="50">
        <f t="shared" si="2"/>
        <v>41</v>
      </c>
    </row>
    <row r="66" spans="1:11">
      <c r="A66" s="32" t="s">
        <v>263</v>
      </c>
      <c r="B66" s="39" t="s">
        <v>298</v>
      </c>
      <c r="C66" s="40">
        <v>16.2</v>
      </c>
      <c r="D66" s="41">
        <v>17</v>
      </c>
      <c r="E66" s="40">
        <v>52</v>
      </c>
      <c r="F66" s="40">
        <v>46</v>
      </c>
      <c r="G66" s="29">
        <f t="shared" si="3"/>
        <v>98</v>
      </c>
      <c r="H66" s="52">
        <f t="shared" si="4"/>
        <v>81</v>
      </c>
      <c r="I66" s="63">
        <v>26168</v>
      </c>
      <c r="K66" s="50">
        <f t="shared" si="2"/>
        <v>37.5</v>
      </c>
    </row>
    <row r="67" spans="1:11">
      <c r="A67" s="32" t="s">
        <v>180</v>
      </c>
      <c r="B67" s="39" t="s">
        <v>27</v>
      </c>
      <c r="C67" s="40">
        <v>16.2</v>
      </c>
      <c r="D67" s="41">
        <v>17</v>
      </c>
      <c r="E67" s="40">
        <v>50</v>
      </c>
      <c r="F67" s="40">
        <v>48</v>
      </c>
      <c r="G67" s="29">
        <f t="shared" si="3"/>
        <v>98</v>
      </c>
      <c r="H67" s="52">
        <f t="shared" si="4"/>
        <v>81</v>
      </c>
      <c r="I67" s="63">
        <v>25161</v>
      </c>
      <c r="K67" s="50">
        <f t="shared" si="2"/>
        <v>39.5</v>
      </c>
    </row>
    <row r="68" spans="1:11">
      <c r="A68" s="32" t="s">
        <v>294</v>
      </c>
      <c r="B68" s="39" t="s">
        <v>34</v>
      </c>
      <c r="C68" s="40">
        <v>13.2</v>
      </c>
      <c r="D68" s="41">
        <v>14</v>
      </c>
      <c r="E68" s="40">
        <v>50</v>
      </c>
      <c r="F68" s="40">
        <v>46</v>
      </c>
      <c r="G68" s="29">
        <f t="shared" si="3"/>
        <v>96</v>
      </c>
      <c r="H68" s="52">
        <f t="shared" si="4"/>
        <v>82</v>
      </c>
      <c r="I68" s="63">
        <v>23632</v>
      </c>
      <c r="K68" s="50">
        <f t="shared" si="2"/>
        <v>39</v>
      </c>
    </row>
    <row r="69" spans="1:11">
      <c r="A69" s="32" t="s">
        <v>186</v>
      </c>
      <c r="B69" s="39" t="s">
        <v>34</v>
      </c>
      <c r="C69" s="40">
        <v>13.5</v>
      </c>
      <c r="D69" s="41">
        <v>14</v>
      </c>
      <c r="E69" s="40">
        <v>49</v>
      </c>
      <c r="F69" s="40">
        <v>47</v>
      </c>
      <c r="G69" s="29">
        <f t="shared" si="3"/>
        <v>96</v>
      </c>
      <c r="H69" s="52">
        <f t="shared" si="4"/>
        <v>82</v>
      </c>
      <c r="I69" s="63">
        <v>28816</v>
      </c>
      <c r="K69" s="50">
        <f t="shared" si="2"/>
        <v>40</v>
      </c>
    </row>
    <row r="70" spans="1:11">
      <c r="A70" s="32" t="s">
        <v>217</v>
      </c>
      <c r="B70" s="39" t="s">
        <v>298</v>
      </c>
      <c r="C70" s="40">
        <v>14</v>
      </c>
      <c r="D70" s="41">
        <v>15</v>
      </c>
      <c r="E70" s="40">
        <v>49</v>
      </c>
      <c r="F70" s="40">
        <v>49</v>
      </c>
      <c r="G70" s="29">
        <f t="shared" si="3"/>
        <v>98</v>
      </c>
      <c r="H70" s="52">
        <f t="shared" si="4"/>
        <v>83</v>
      </c>
      <c r="I70" s="63">
        <v>30261</v>
      </c>
      <c r="K70" s="50">
        <f t="shared" si="2"/>
        <v>41.5</v>
      </c>
    </row>
    <row r="71" spans="1:11">
      <c r="A71" s="32" t="s">
        <v>272</v>
      </c>
      <c r="B71" s="39" t="s">
        <v>46</v>
      </c>
      <c r="C71" s="40">
        <v>16.399999999999999</v>
      </c>
      <c r="D71" s="41">
        <v>18</v>
      </c>
      <c r="E71" s="40">
        <v>50</v>
      </c>
      <c r="F71" s="40">
        <v>51</v>
      </c>
      <c r="G71" s="29">
        <f t="shared" si="3"/>
        <v>101</v>
      </c>
      <c r="H71" s="52">
        <f t="shared" si="4"/>
        <v>83</v>
      </c>
      <c r="I71" s="63">
        <v>20383</v>
      </c>
      <c r="K71" s="50">
        <f t="shared" si="2"/>
        <v>42</v>
      </c>
    </row>
    <row r="72" spans="1:11">
      <c r="A72" s="32" t="s">
        <v>211</v>
      </c>
      <c r="B72" s="39" t="s">
        <v>298</v>
      </c>
      <c r="C72" s="40">
        <v>12.3</v>
      </c>
      <c r="D72" s="41">
        <v>13</v>
      </c>
      <c r="E72" s="40">
        <v>46</v>
      </c>
      <c r="F72" s="40">
        <v>51</v>
      </c>
      <c r="G72" s="29">
        <f t="shared" si="3"/>
        <v>97</v>
      </c>
      <c r="H72" s="52">
        <f t="shared" si="4"/>
        <v>84</v>
      </c>
      <c r="I72" s="63">
        <v>28512</v>
      </c>
      <c r="K72" s="50">
        <f t="shared" si="2"/>
        <v>44.5</v>
      </c>
    </row>
    <row r="73" spans="1:11">
      <c r="A73" s="32" t="s">
        <v>197</v>
      </c>
      <c r="B73" s="39" t="s">
        <v>36</v>
      </c>
      <c r="C73" s="40">
        <v>16.600000000000001</v>
      </c>
      <c r="D73" s="41">
        <v>18</v>
      </c>
      <c r="E73" s="40">
        <v>53</v>
      </c>
      <c r="F73" s="40">
        <v>52</v>
      </c>
      <c r="G73" s="29">
        <f t="shared" si="3"/>
        <v>105</v>
      </c>
      <c r="H73" s="52">
        <f t="shared" si="4"/>
        <v>87</v>
      </c>
      <c r="I73" s="63">
        <v>27134</v>
      </c>
      <c r="K73" s="50">
        <f t="shared" si="2"/>
        <v>43</v>
      </c>
    </row>
    <row r="74" spans="1:11" ht="19.5">
      <c r="A74" s="124" t="s">
        <v>190</v>
      </c>
      <c r="B74" s="39" t="s">
        <v>44</v>
      </c>
      <c r="C74" s="40">
        <v>13.3</v>
      </c>
      <c r="D74" s="125" t="s">
        <v>9</v>
      </c>
      <c r="E74" s="126" t="s">
        <v>9</v>
      </c>
      <c r="F74" s="126" t="s">
        <v>9</v>
      </c>
      <c r="G74" s="127" t="s">
        <v>9</v>
      </c>
      <c r="H74" s="64" t="s">
        <v>9</v>
      </c>
      <c r="I74" s="63">
        <v>17457</v>
      </c>
    </row>
    <row r="75" spans="1:11" ht="19.5">
      <c r="A75" s="124" t="s">
        <v>226</v>
      </c>
      <c r="B75" s="39" t="s">
        <v>35</v>
      </c>
      <c r="C75" s="40">
        <v>13.4</v>
      </c>
      <c r="D75" s="125" t="s">
        <v>9</v>
      </c>
      <c r="E75" s="126" t="s">
        <v>9</v>
      </c>
      <c r="F75" s="126" t="s">
        <v>9</v>
      </c>
      <c r="G75" s="127" t="s">
        <v>9</v>
      </c>
      <c r="H75" s="64" t="s">
        <v>9</v>
      </c>
      <c r="I75" s="63">
        <v>26907</v>
      </c>
    </row>
    <row r="76" spans="1:11">
      <c r="A76" s="32" t="s">
        <v>212</v>
      </c>
      <c r="B76" s="39" t="s">
        <v>298</v>
      </c>
      <c r="C76" s="40">
        <v>11.2</v>
      </c>
      <c r="D76" s="41" t="s">
        <v>5</v>
      </c>
      <c r="E76" s="40" t="s">
        <v>313</v>
      </c>
      <c r="F76" s="40" t="s">
        <v>314</v>
      </c>
      <c r="G76" s="127" t="s">
        <v>9</v>
      </c>
      <c r="H76" s="64" t="s">
        <v>9</v>
      </c>
      <c r="I76" s="63">
        <v>32493</v>
      </c>
    </row>
    <row r="77" spans="1:11">
      <c r="A77" s="32" t="s">
        <v>218</v>
      </c>
      <c r="B77" s="39" t="s">
        <v>299</v>
      </c>
      <c r="C77" s="40">
        <v>12.5</v>
      </c>
      <c r="D77" s="41" t="s">
        <v>5</v>
      </c>
      <c r="E77" s="40" t="s">
        <v>313</v>
      </c>
      <c r="F77" s="40" t="s">
        <v>314</v>
      </c>
      <c r="G77" s="127" t="s">
        <v>9</v>
      </c>
      <c r="H77" s="64" t="s">
        <v>9</v>
      </c>
      <c r="I77" s="63">
        <v>30844</v>
      </c>
    </row>
    <row r="78" spans="1:11">
      <c r="A78" s="32" t="s">
        <v>223</v>
      </c>
      <c r="B78" s="39" t="s">
        <v>298</v>
      </c>
      <c r="C78" s="40">
        <v>15.3</v>
      </c>
      <c r="D78" s="41" t="s">
        <v>5</v>
      </c>
      <c r="E78" s="40" t="s">
        <v>313</v>
      </c>
      <c r="F78" s="40" t="s">
        <v>314</v>
      </c>
      <c r="G78" s="127" t="s">
        <v>9</v>
      </c>
      <c r="H78" s="64" t="s">
        <v>9</v>
      </c>
      <c r="I78" s="63">
        <v>30331</v>
      </c>
    </row>
    <row r="79" spans="1:11">
      <c r="A79" s="32" t="s">
        <v>305</v>
      </c>
      <c r="B79" s="39" t="s">
        <v>36</v>
      </c>
      <c r="C79" s="40">
        <v>15.5</v>
      </c>
      <c r="D79" s="41" t="s">
        <v>5</v>
      </c>
      <c r="E79" s="40" t="s">
        <v>313</v>
      </c>
      <c r="F79" s="40" t="s">
        <v>314</v>
      </c>
      <c r="G79" s="127" t="s">
        <v>9</v>
      </c>
      <c r="H79" s="64" t="s">
        <v>9</v>
      </c>
      <c r="I79" s="63">
        <v>19321</v>
      </c>
    </row>
    <row r="80" spans="1:11">
      <c r="A80" s="32" t="s">
        <v>213</v>
      </c>
      <c r="B80" s="39" t="s">
        <v>298</v>
      </c>
      <c r="C80" s="40">
        <v>16.100000000000001</v>
      </c>
      <c r="D80" s="41" t="s">
        <v>5</v>
      </c>
      <c r="E80" s="40" t="s">
        <v>313</v>
      </c>
      <c r="F80" s="40" t="s">
        <v>314</v>
      </c>
      <c r="G80" s="127" t="s">
        <v>9</v>
      </c>
      <c r="H80" s="64" t="s">
        <v>9</v>
      </c>
      <c r="I80" s="63">
        <v>30456</v>
      </c>
    </row>
    <row r="81" spans="1:9">
      <c r="A81" s="32" t="s">
        <v>258</v>
      </c>
      <c r="B81" s="39" t="s">
        <v>298</v>
      </c>
      <c r="C81" s="40">
        <v>16.2</v>
      </c>
      <c r="D81" s="41" t="s">
        <v>5</v>
      </c>
      <c r="E81" s="40" t="s">
        <v>313</v>
      </c>
      <c r="F81" s="40" t="s">
        <v>314</v>
      </c>
      <c r="G81" s="127" t="s">
        <v>9</v>
      </c>
      <c r="H81" s="64" t="s">
        <v>9</v>
      </c>
      <c r="I81" s="63">
        <v>24910</v>
      </c>
    </row>
    <row r="82" spans="1:9">
      <c r="A82" s="32" t="s">
        <v>210</v>
      </c>
      <c r="B82" s="39" t="s">
        <v>298</v>
      </c>
      <c r="C82" s="40">
        <v>16.5</v>
      </c>
      <c r="D82" s="41" t="s">
        <v>5</v>
      </c>
      <c r="E82" s="40" t="s">
        <v>313</v>
      </c>
      <c r="F82" s="40" t="s">
        <v>314</v>
      </c>
      <c r="G82" s="127" t="s">
        <v>9</v>
      </c>
      <c r="H82" s="64" t="s">
        <v>9</v>
      </c>
      <c r="I82" s="63">
        <v>30325</v>
      </c>
    </row>
  </sheetData>
  <sortState xmlns:xlrd2="http://schemas.microsoft.com/office/spreadsheetml/2017/richdata2" ref="A13:I82">
    <sortCondition ref="H13:H82"/>
    <sortCondition ref="F13:F82"/>
    <sortCondition ref="E13:E82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82"/>
  <sheetViews>
    <sheetView zoomScale="70" zoomScaleNormal="70" workbookViewId="0">
      <selection sqref="A1:H1"/>
    </sheetView>
  </sheetViews>
  <sheetFormatPr baseColWidth="10" defaultRowHeight="18.75"/>
  <cols>
    <col min="1" max="1" width="28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3" bestFit="1" customWidth="1"/>
    <col min="11" max="11" width="11.42578125" style="27"/>
    <col min="12" max="12" width="11.42578125" style="1"/>
    <col min="13" max="13" width="12.5703125" style="1" hidden="1" customWidth="1"/>
    <col min="14" max="14" width="6.7109375" style="1" hidden="1" customWidth="1"/>
    <col min="15" max="23" width="3" style="1" hidden="1" customWidth="1"/>
    <col min="24" max="24" width="3.42578125" style="1" hidden="1" customWidth="1"/>
    <col min="25" max="33" width="4.28515625" style="1" hidden="1" customWidth="1"/>
    <col min="34" max="35" width="3.42578125" style="1" hidden="1" customWidth="1"/>
    <col min="36" max="38" width="11.140625" style="1" hidden="1" customWidth="1"/>
    <col min="39" max="39" width="2.85546875" style="1" hidden="1" customWidth="1"/>
    <col min="40" max="16384" width="11.42578125" style="1"/>
  </cols>
  <sheetData>
    <row r="1" spans="1:39" ht="30.75">
      <c r="A1" s="156" t="s">
        <v>6</v>
      </c>
      <c r="B1" s="156"/>
      <c r="C1" s="156"/>
      <c r="D1" s="156"/>
      <c r="E1" s="156"/>
      <c r="F1" s="156"/>
      <c r="G1" s="156"/>
      <c r="H1" s="156"/>
      <c r="I1" s="1"/>
    </row>
    <row r="2" spans="1:39" ht="30.75">
      <c r="A2" s="156" t="s">
        <v>7</v>
      </c>
      <c r="B2" s="156"/>
      <c r="C2" s="156"/>
      <c r="D2" s="156"/>
      <c r="E2" s="156"/>
      <c r="F2" s="156"/>
      <c r="G2" s="156"/>
      <c r="H2" s="156"/>
      <c r="I2" s="1"/>
    </row>
    <row r="3" spans="1:39">
      <c r="D3" s="1"/>
      <c r="E3" s="1"/>
      <c r="F3" s="1"/>
      <c r="G3" s="1"/>
      <c r="H3" s="1"/>
      <c r="I3" s="1"/>
    </row>
    <row r="4" spans="1:39" ht="25.5">
      <c r="A4" s="157" t="str">
        <f>'CAB Hasta 9,9'!A4:H4</f>
        <v>CLUB MAR DEL PLATA S.A.</v>
      </c>
      <c r="B4" s="157"/>
      <c r="C4" s="157"/>
      <c r="D4" s="157"/>
      <c r="E4" s="157"/>
      <c r="F4" s="157"/>
      <c r="G4" s="157"/>
      <c r="H4" s="157"/>
      <c r="I4" s="1"/>
    </row>
    <row r="5" spans="1:39" ht="25.5">
      <c r="A5" s="157" t="str">
        <f>'CAB Hasta 9,9'!A5:H5</f>
        <v>Golf Los Acantilados</v>
      </c>
      <c r="B5" s="157"/>
      <c r="C5" s="157"/>
      <c r="D5" s="157"/>
      <c r="E5" s="157"/>
      <c r="F5" s="157"/>
      <c r="G5" s="157"/>
      <c r="H5" s="157"/>
      <c r="I5" s="1"/>
    </row>
    <row r="6" spans="1:39" ht="26.25">
      <c r="A6" s="162" t="str">
        <f>'CAB Hasta 9,9'!A6:H6</f>
        <v>5° FECHA DEL RANKING DE MAYORES</v>
      </c>
      <c r="B6" s="162"/>
      <c r="C6" s="162"/>
      <c r="D6" s="162"/>
      <c r="E6" s="162"/>
      <c r="F6" s="162"/>
      <c r="G6" s="162"/>
      <c r="H6" s="162"/>
      <c r="I6" s="1"/>
    </row>
    <row r="7" spans="1:39" ht="20.25">
      <c r="A7" s="6"/>
      <c r="B7" s="6"/>
      <c r="C7" s="6"/>
      <c r="D7" s="6"/>
      <c r="E7" s="6"/>
      <c r="F7" s="6"/>
      <c r="G7" s="6"/>
      <c r="H7" s="6"/>
      <c r="I7" s="1"/>
    </row>
    <row r="8" spans="1:39" ht="19.5">
      <c r="A8" s="159" t="str">
        <f>'CAB Hasta 9,9'!A8:H8</f>
        <v>DOS VUELTAS DE 9 HOYOS MEDAL PLAY</v>
      </c>
      <c r="B8" s="159"/>
      <c r="C8" s="159"/>
      <c r="D8" s="159"/>
      <c r="E8" s="159"/>
      <c r="F8" s="159"/>
      <c r="G8" s="159"/>
      <c r="H8" s="159"/>
      <c r="I8" s="1"/>
    </row>
    <row r="9" spans="1:39" ht="19.5">
      <c r="A9" s="160" t="str">
        <f>'CAB Hasta 9,9'!A9:H9</f>
        <v>SABADO 07 Y DOMINGO 08 DE SEPTIEMBRE DE 2024</v>
      </c>
      <c r="B9" s="160"/>
      <c r="C9" s="160"/>
      <c r="D9" s="160"/>
      <c r="E9" s="160"/>
      <c r="F9" s="160"/>
      <c r="G9" s="160"/>
      <c r="H9" s="160"/>
      <c r="I9" s="1"/>
    </row>
    <row r="10" spans="1:39" ht="20.25" thickBot="1">
      <c r="A10" s="28"/>
      <c r="B10" s="28"/>
      <c r="C10" s="28"/>
      <c r="D10" s="28"/>
      <c r="E10" s="28"/>
      <c r="F10" s="28"/>
      <c r="G10" s="28"/>
      <c r="H10" s="28"/>
      <c r="I10" s="1"/>
    </row>
    <row r="11" spans="1:39" ht="20.25" thickBot="1">
      <c r="A11" s="153" t="s">
        <v>16</v>
      </c>
      <c r="B11" s="154"/>
      <c r="C11" s="154"/>
      <c r="D11" s="154"/>
      <c r="E11" s="154"/>
      <c r="F11" s="154"/>
      <c r="G11" s="154"/>
      <c r="H11" s="155"/>
      <c r="I11" s="1"/>
      <c r="K11" s="49" t="s">
        <v>23</v>
      </c>
    </row>
    <row r="12" spans="1:39" s="3" customFormat="1" ht="20.25" thickBot="1">
      <c r="A12" s="60" t="s">
        <v>0</v>
      </c>
      <c r="B12" s="61" t="s">
        <v>8</v>
      </c>
      <c r="C12" s="5" t="s">
        <v>13</v>
      </c>
      <c r="D12" s="62" t="s">
        <v>1</v>
      </c>
      <c r="E12" s="62" t="s">
        <v>2</v>
      </c>
      <c r="F12" s="62" t="s">
        <v>3</v>
      </c>
      <c r="G12" s="62" t="s">
        <v>4</v>
      </c>
      <c r="H12" s="62" t="s">
        <v>5</v>
      </c>
      <c r="I12" s="48" t="s">
        <v>22</v>
      </c>
      <c r="J12" s="42"/>
      <c r="K12" s="49" t="s">
        <v>26</v>
      </c>
    </row>
    <row r="13" spans="1:39" ht="20.25" thickBot="1">
      <c r="A13" s="32" t="s">
        <v>221</v>
      </c>
      <c r="B13" s="39" t="s">
        <v>47</v>
      </c>
      <c r="C13" s="40">
        <v>22.3</v>
      </c>
      <c r="D13" s="41">
        <v>24</v>
      </c>
      <c r="E13" s="40">
        <v>44</v>
      </c>
      <c r="F13" s="40">
        <v>44</v>
      </c>
      <c r="G13" s="29">
        <f t="shared" ref="G13:G49" si="0">SUM(E13+F13)</f>
        <v>88</v>
      </c>
      <c r="H13" s="52">
        <f t="shared" ref="H13:H49" si="1">(G13-D13)</f>
        <v>64</v>
      </c>
      <c r="I13" s="63">
        <v>24230</v>
      </c>
      <c r="J13" s="73" t="s">
        <v>18</v>
      </c>
      <c r="K13" s="50">
        <f t="shared" ref="K13:K49" si="2">(F13-D13*0.5)</f>
        <v>32</v>
      </c>
      <c r="L13" s="3"/>
      <c r="M13" s="76"/>
      <c r="N13" s="76"/>
      <c r="O13" s="163" t="s">
        <v>50</v>
      </c>
      <c r="P13" s="164"/>
      <c r="Q13" s="164"/>
      <c r="R13" s="164"/>
      <c r="S13" s="164"/>
      <c r="T13" s="164"/>
      <c r="U13" s="164"/>
      <c r="V13" s="164"/>
      <c r="W13" s="164"/>
      <c r="X13" s="71"/>
      <c r="Y13" s="163" t="s">
        <v>50</v>
      </c>
      <c r="Z13" s="164"/>
      <c r="AA13" s="164"/>
      <c r="AB13" s="164"/>
      <c r="AC13" s="164"/>
      <c r="AD13" s="164"/>
      <c r="AE13" s="164"/>
      <c r="AF13" s="164"/>
      <c r="AG13" s="164"/>
      <c r="AH13" s="71"/>
      <c r="AI13" s="71"/>
      <c r="AJ13" s="71"/>
      <c r="AK13" s="71"/>
      <c r="AL13" s="71"/>
      <c r="AM13" s="71"/>
    </row>
    <row r="14" spans="1:39" ht="20.25" thickBot="1">
      <c r="A14" s="32" t="s">
        <v>289</v>
      </c>
      <c r="B14" s="39" t="s">
        <v>34</v>
      </c>
      <c r="C14" s="40">
        <v>21.4</v>
      </c>
      <c r="D14" s="41">
        <v>23</v>
      </c>
      <c r="E14" s="40">
        <v>45</v>
      </c>
      <c r="F14" s="40">
        <v>44</v>
      </c>
      <c r="G14" s="29">
        <f t="shared" si="0"/>
        <v>89</v>
      </c>
      <c r="H14" s="52">
        <f t="shared" si="1"/>
        <v>66</v>
      </c>
      <c r="I14" s="63">
        <v>28136</v>
      </c>
      <c r="J14" s="73" t="s">
        <v>19</v>
      </c>
      <c r="K14" s="50">
        <f t="shared" si="2"/>
        <v>32.5</v>
      </c>
      <c r="L14" s="3"/>
      <c r="M14" s="77" t="s">
        <v>0</v>
      </c>
      <c r="N14" s="77" t="s">
        <v>51</v>
      </c>
      <c r="O14" s="77">
        <v>1</v>
      </c>
      <c r="P14" s="77">
        <v>2</v>
      </c>
      <c r="Q14" s="77">
        <v>3</v>
      </c>
      <c r="R14" s="77">
        <v>4</v>
      </c>
      <c r="S14" s="77">
        <v>5</v>
      </c>
      <c r="T14" s="77">
        <v>6</v>
      </c>
      <c r="U14" s="77">
        <v>7</v>
      </c>
      <c r="V14" s="77">
        <v>8</v>
      </c>
      <c r="W14" s="77">
        <v>9</v>
      </c>
      <c r="X14" s="78" t="s">
        <v>2</v>
      </c>
      <c r="Y14" s="77">
        <v>10</v>
      </c>
      <c r="Z14" s="77">
        <v>11</v>
      </c>
      <c r="AA14" s="77">
        <v>12</v>
      </c>
      <c r="AB14" s="77">
        <v>13</v>
      </c>
      <c r="AC14" s="77">
        <v>14</v>
      </c>
      <c r="AD14" s="77">
        <v>15</v>
      </c>
      <c r="AE14" s="77">
        <v>16</v>
      </c>
      <c r="AF14" s="77">
        <v>17</v>
      </c>
      <c r="AG14" s="77">
        <v>18</v>
      </c>
      <c r="AH14" s="78" t="s">
        <v>3</v>
      </c>
      <c r="AI14" s="77" t="s">
        <v>4</v>
      </c>
      <c r="AJ14" s="77" t="s">
        <v>52</v>
      </c>
      <c r="AK14" s="77" t="s">
        <v>53</v>
      </c>
      <c r="AL14" s="77" t="s">
        <v>54</v>
      </c>
      <c r="AM14" s="71"/>
    </row>
    <row r="15" spans="1:39">
      <c r="A15" s="32" t="s">
        <v>259</v>
      </c>
      <c r="B15" s="39" t="s">
        <v>298</v>
      </c>
      <c r="C15" s="40">
        <v>24.6</v>
      </c>
      <c r="D15" s="41">
        <v>26</v>
      </c>
      <c r="E15" s="40">
        <v>47</v>
      </c>
      <c r="F15" s="40">
        <v>47</v>
      </c>
      <c r="G15" s="29">
        <f t="shared" si="0"/>
        <v>94</v>
      </c>
      <c r="H15" s="52">
        <f t="shared" si="1"/>
        <v>68</v>
      </c>
      <c r="I15" s="63">
        <v>30517</v>
      </c>
      <c r="K15" s="50">
        <f t="shared" si="2"/>
        <v>34</v>
      </c>
      <c r="M15" s="79" t="s">
        <v>55</v>
      </c>
      <c r="N15" s="80">
        <v>19</v>
      </c>
      <c r="O15" s="80">
        <v>6</v>
      </c>
      <c r="P15" s="80">
        <v>6</v>
      </c>
      <c r="Q15" s="80">
        <v>5</v>
      </c>
      <c r="R15" s="80">
        <v>3</v>
      </c>
      <c r="S15" s="80">
        <v>6</v>
      </c>
      <c r="T15" s="80">
        <v>5</v>
      </c>
      <c r="U15" s="80">
        <v>4</v>
      </c>
      <c r="V15" s="80">
        <v>5</v>
      </c>
      <c r="W15" s="80">
        <v>5</v>
      </c>
      <c r="X15" s="81">
        <f>SUM(O15:W15)</f>
        <v>45</v>
      </c>
      <c r="Y15" s="80">
        <v>5</v>
      </c>
      <c r="Z15" s="80">
        <v>7</v>
      </c>
      <c r="AA15" s="80">
        <v>4</v>
      </c>
      <c r="AB15" s="82">
        <v>4</v>
      </c>
      <c r="AC15" s="82">
        <v>5</v>
      </c>
      <c r="AD15" s="82">
        <v>4</v>
      </c>
      <c r="AE15" s="83">
        <v>6</v>
      </c>
      <c r="AF15" s="83">
        <v>5</v>
      </c>
      <c r="AG15" s="83">
        <v>5</v>
      </c>
      <c r="AH15" s="81">
        <f>SUM(Y15:AG15)</f>
        <v>45</v>
      </c>
      <c r="AI15" s="80">
        <f>SUM(X15+AH15)</f>
        <v>90</v>
      </c>
      <c r="AJ15" s="81">
        <f>AH15-(N15*0.5)</f>
        <v>35.5</v>
      </c>
      <c r="AK15" s="85">
        <f>SUM(AB15:AG15)-N15*0.33</f>
        <v>22.73</v>
      </c>
      <c r="AL15" s="83">
        <f>SUM(AE15:AG15)-N15*0.1666</f>
        <v>12.8346</v>
      </c>
      <c r="AM15" s="84" t="s">
        <v>11</v>
      </c>
    </row>
    <row r="16" spans="1:39">
      <c r="A16" s="32" t="s">
        <v>291</v>
      </c>
      <c r="B16" s="39" t="s">
        <v>34</v>
      </c>
      <c r="C16" s="40">
        <v>20.7</v>
      </c>
      <c r="D16" s="41">
        <v>22</v>
      </c>
      <c r="E16" s="40">
        <v>48</v>
      </c>
      <c r="F16" s="40">
        <v>43</v>
      </c>
      <c r="G16" s="29">
        <f t="shared" si="0"/>
        <v>91</v>
      </c>
      <c r="H16" s="52">
        <f t="shared" si="1"/>
        <v>69</v>
      </c>
      <c r="I16" s="63">
        <v>24030</v>
      </c>
      <c r="K16" s="50">
        <f t="shared" si="2"/>
        <v>32</v>
      </c>
      <c r="M16" s="79" t="s">
        <v>56</v>
      </c>
      <c r="N16" s="80">
        <v>21</v>
      </c>
      <c r="O16" s="80">
        <v>5</v>
      </c>
      <c r="P16" s="80">
        <v>6</v>
      </c>
      <c r="Q16" s="80">
        <v>5</v>
      </c>
      <c r="R16" s="80">
        <v>4</v>
      </c>
      <c r="S16" s="80">
        <v>5</v>
      </c>
      <c r="T16" s="80">
        <v>6</v>
      </c>
      <c r="U16" s="80">
        <v>4</v>
      </c>
      <c r="V16" s="80">
        <v>6</v>
      </c>
      <c r="W16" s="80">
        <v>5</v>
      </c>
      <c r="X16" s="81">
        <f>SUM(O16:W16)</f>
        <v>46</v>
      </c>
      <c r="Y16" s="80">
        <v>6</v>
      </c>
      <c r="Z16" s="80">
        <v>5</v>
      </c>
      <c r="AA16" s="80">
        <v>3</v>
      </c>
      <c r="AB16" s="82">
        <v>5</v>
      </c>
      <c r="AC16" s="82">
        <v>5</v>
      </c>
      <c r="AD16" s="82">
        <v>4</v>
      </c>
      <c r="AE16" s="83">
        <v>5</v>
      </c>
      <c r="AF16" s="83">
        <v>7</v>
      </c>
      <c r="AG16" s="83">
        <v>6</v>
      </c>
      <c r="AH16" s="81">
        <f>SUM(Y16:AG16)</f>
        <v>46</v>
      </c>
      <c r="AI16" s="80">
        <f>SUM(X16+AH16)</f>
        <v>92</v>
      </c>
      <c r="AJ16" s="81">
        <f>AH16-(N16*0.5)</f>
        <v>35.5</v>
      </c>
      <c r="AK16" s="82">
        <f>SUM(AB16:AG16)-N16*0.33</f>
        <v>25.07</v>
      </c>
      <c r="AL16" s="83">
        <f>SUM(AE16:AG16)-N16*0.1666</f>
        <v>14.5014</v>
      </c>
      <c r="AM16" s="84" t="s">
        <v>12</v>
      </c>
    </row>
    <row r="17" spans="1:11">
      <c r="A17" s="32" t="s">
        <v>269</v>
      </c>
      <c r="B17" s="39" t="s">
        <v>47</v>
      </c>
      <c r="C17" s="40">
        <v>24.4</v>
      </c>
      <c r="D17" s="41">
        <v>26</v>
      </c>
      <c r="E17" s="40">
        <v>47</v>
      </c>
      <c r="F17" s="40">
        <v>48</v>
      </c>
      <c r="G17" s="29">
        <f t="shared" si="0"/>
        <v>95</v>
      </c>
      <c r="H17" s="52">
        <f t="shared" si="1"/>
        <v>69</v>
      </c>
      <c r="I17" s="63">
        <v>22945</v>
      </c>
      <c r="K17" s="50">
        <f t="shared" si="2"/>
        <v>35</v>
      </c>
    </row>
    <row r="18" spans="1:11">
      <c r="A18" s="32" t="s">
        <v>275</v>
      </c>
      <c r="B18" s="39" t="s">
        <v>44</v>
      </c>
      <c r="C18" s="40">
        <v>21.2</v>
      </c>
      <c r="D18" s="41">
        <v>23</v>
      </c>
      <c r="E18" s="40">
        <v>43</v>
      </c>
      <c r="F18" s="40">
        <v>49</v>
      </c>
      <c r="G18" s="29">
        <f t="shared" si="0"/>
        <v>92</v>
      </c>
      <c r="H18" s="52">
        <f t="shared" si="1"/>
        <v>69</v>
      </c>
      <c r="I18" s="63">
        <v>19578</v>
      </c>
      <c r="K18" s="50">
        <f t="shared" si="2"/>
        <v>37.5</v>
      </c>
    </row>
    <row r="19" spans="1:11">
      <c r="A19" s="32" t="s">
        <v>287</v>
      </c>
      <c r="B19" s="39" t="s">
        <v>34</v>
      </c>
      <c r="C19" s="40">
        <v>17.600000000000001</v>
      </c>
      <c r="D19" s="41">
        <v>19</v>
      </c>
      <c r="E19" s="40">
        <v>43</v>
      </c>
      <c r="F19" s="40">
        <v>46</v>
      </c>
      <c r="G19" s="29">
        <f t="shared" si="0"/>
        <v>89</v>
      </c>
      <c r="H19" s="52">
        <f t="shared" si="1"/>
        <v>70</v>
      </c>
      <c r="I19" s="63">
        <v>31971</v>
      </c>
      <c r="K19" s="50">
        <f t="shared" si="2"/>
        <v>36.5</v>
      </c>
    </row>
    <row r="20" spans="1:11">
      <c r="A20" s="32" t="s">
        <v>266</v>
      </c>
      <c r="B20" s="39" t="s">
        <v>36</v>
      </c>
      <c r="C20" s="40">
        <v>18.600000000000001</v>
      </c>
      <c r="D20" s="41">
        <v>20</v>
      </c>
      <c r="E20" s="40">
        <v>46</v>
      </c>
      <c r="F20" s="40">
        <v>45</v>
      </c>
      <c r="G20" s="29">
        <f t="shared" si="0"/>
        <v>91</v>
      </c>
      <c r="H20" s="52">
        <f t="shared" si="1"/>
        <v>71</v>
      </c>
      <c r="I20" s="63">
        <v>26004</v>
      </c>
      <c r="K20" s="50">
        <f t="shared" si="2"/>
        <v>35</v>
      </c>
    </row>
    <row r="21" spans="1:11">
      <c r="A21" s="32" t="s">
        <v>192</v>
      </c>
      <c r="B21" s="39" t="s">
        <v>302</v>
      </c>
      <c r="C21" s="40">
        <v>19.8</v>
      </c>
      <c r="D21" s="41">
        <v>21</v>
      </c>
      <c r="E21" s="40">
        <v>43</v>
      </c>
      <c r="F21" s="40">
        <v>49</v>
      </c>
      <c r="G21" s="29">
        <f t="shared" si="0"/>
        <v>92</v>
      </c>
      <c r="H21" s="52">
        <f t="shared" si="1"/>
        <v>71</v>
      </c>
      <c r="I21" s="63">
        <v>23880</v>
      </c>
      <c r="K21" s="50">
        <f t="shared" si="2"/>
        <v>38.5</v>
      </c>
    </row>
    <row r="22" spans="1:11">
      <c r="A22" s="32" t="s">
        <v>194</v>
      </c>
      <c r="B22" s="39" t="s">
        <v>36</v>
      </c>
      <c r="C22" s="40">
        <v>20.8</v>
      </c>
      <c r="D22" s="41">
        <v>22</v>
      </c>
      <c r="E22" s="40">
        <v>50</v>
      </c>
      <c r="F22" s="40">
        <v>44</v>
      </c>
      <c r="G22" s="29">
        <f t="shared" si="0"/>
        <v>94</v>
      </c>
      <c r="H22" s="52">
        <f t="shared" si="1"/>
        <v>72</v>
      </c>
      <c r="I22" s="63">
        <v>27316</v>
      </c>
      <c r="K22" s="50">
        <f t="shared" si="2"/>
        <v>33</v>
      </c>
    </row>
    <row r="23" spans="1:11">
      <c r="A23" s="32" t="s">
        <v>253</v>
      </c>
      <c r="B23" s="39" t="s">
        <v>34</v>
      </c>
      <c r="C23" s="40">
        <v>21.5</v>
      </c>
      <c r="D23" s="41">
        <v>23</v>
      </c>
      <c r="E23" s="40">
        <v>49</v>
      </c>
      <c r="F23" s="40">
        <v>47</v>
      </c>
      <c r="G23" s="29">
        <f t="shared" si="0"/>
        <v>96</v>
      </c>
      <c r="H23" s="52">
        <f t="shared" si="1"/>
        <v>73</v>
      </c>
      <c r="I23" s="63">
        <v>18061</v>
      </c>
      <c r="K23" s="50">
        <f t="shared" si="2"/>
        <v>35.5</v>
      </c>
    </row>
    <row r="24" spans="1:11">
      <c r="A24" s="32" t="s">
        <v>207</v>
      </c>
      <c r="B24" s="39" t="s">
        <v>47</v>
      </c>
      <c r="C24" s="40">
        <v>23.6</v>
      </c>
      <c r="D24" s="41">
        <v>25</v>
      </c>
      <c r="E24" s="40">
        <v>48</v>
      </c>
      <c r="F24" s="40">
        <v>50</v>
      </c>
      <c r="G24" s="29">
        <f t="shared" si="0"/>
        <v>98</v>
      </c>
      <c r="H24" s="52">
        <f t="shared" si="1"/>
        <v>73</v>
      </c>
      <c r="I24" s="63">
        <v>21213</v>
      </c>
      <c r="K24" s="50">
        <f t="shared" si="2"/>
        <v>37.5</v>
      </c>
    </row>
    <row r="25" spans="1:11">
      <c r="A25" s="32" t="s">
        <v>297</v>
      </c>
      <c r="B25" s="39" t="s">
        <v>34</v>
      </c>
      <c r="C25" s="40">
        <v>22.3</v>
      </c>
      <c r="D25" s="41">
        <v>24</v>
      </c>
      <c r="E25" s="40">
        <v>45</v>
      </c>
      <c r="F25" s="40">
        <v>52</v>
      </c>
      <c r="G25" s="29">
        <f t="shared" si="0"/>
        <v>97</v>
      </c>
      <c r="H25" s="52">
        <f t="shared" si="1"/>
        <v>73</v>
      </c>
      <c r="I25" s="63">
        <v>29804</v>
      </c>
      <c r="K25" s="50">
        <f t="shared" si="2"/>
        <v>40</v>
      </c>
    </row>
    <row r="26" spans="1:11">
      <c r="A26" s="32" t="s">
        <v>198</v>
      </c>
      <c r="B26" s="39" t="s">
        <v>47</v>
      </c>
      <c r="C26" s="40">
        <v>24.8</v>
      </c>
      <c r="D26" s="41">
        <v>27</v>
      </c>
      <c r="E26" s="40">
        <v>52</v>
      </c>
      <c r="F26" s="40">
        <v>49</v>
      </c>
      <c r="G26" s="29">
        <f t="shared" si="0"/>
        <v>101</v>
      </c>
      <c r="H26" s="52">
        <f t="shared" si="1"/>
        <v>74</v>
      </c>
      <c r="I26" s="63">
        <v>28721</v>
      </c>
      <c r="K26" s="50">
        <f t="shared" si="2"/>
        <v>35.5</v>
      </c>
    </row>
    <row r="27" spans="1:11">
      <c r="A27" s="32" t="s">
        <v>187</v>
      </c>
      <c r="B27" s="39" t="s">
        <v>34</v>
      </c>
      <c r="C27" s="40">
        <v>21.5</v>
      </c>
      <c r="D27" s="41">
        <v>23</v>
      </c>
      <c r="E27" s="40">
        <v>47</v>
      </c>
      <c r="F27" s="40">
        <v>50</v>
      </c>
      <c r="G27" s="29">
        <f t="shared" si="0"/>
        <v>97</v>
      </c>
      <c r="H27" s="52">
        <f t="shared" si="1"/>
        <v>74</v>
      </c>
      <c r="I27" s="63">
        <v>31467</v>
      </c>
      <c r="K27" s="50">
        <f t="shared" si="2"/>
        <v>38.5</v>
      </c>
    </row>
    <row r="28" spans="1:11">
      <c r="A28" s="32" t="s">
        <v>200</v>
      </c>
      <c r="B28" s="39" t="s">
        <v>34</v>
      </c>
      <c r="C28" s="40">
        <v>22.9</v>
      </c>
      <c r="D28" s="41">
        <v>25</v>
      </c>
      <c r="E28" s="40">
        <v>47</v>
      </c>
      <c r="F28" s="40">
        <v>52</v>
      </c>
      <c r="G28" s="29">
        <f t="shared" si="0"/>
        <v>99</v>
      </c>
      <c r="H28" s="52">
        <f t="shared" si="1"/>
        <v>74</v>
      </c>
      <c r="I28" s="63">
        <v>21134</v>
      </c>
      <c r="K28" s="50">
        <f t="shared" si="2"/>
        <v>39.5</v>
      </c>
    </row>
    <row r="29" spans="1:11">
      <c r="A29" s="32" t="s">
        <v>235</v>
      </c>
      <c r="B29" s="39" t="s">
        <v>301</v>
      </c>
      <c r="C29" s="40">
        <v>17.3</v>
      </c>
      <c r="D29" s="41">
        <v>19</v>
      </c>
      <c r="E29" s="40">
        <v>45</v>
      </c>
      <c r="F29" s="40">
        <v>49</v>
      </c>
      <c r="G29" s="29">
        <f t="shared" si="0"/>
        <v>94</v>
      </c>
      <c r="H29" s="52">
        <f t="shared" si="1"/>
        <v>75</v>
      </c>
      <c r="I29" s="63">
        <v>27510</v>
      </c>
      <c r="K29" s="50">
        <f t="shared" si="2"/>
        <v>39.5</v>
      </c>
    </row>
    <row r="30" spans="1:11">
      <c r="A30" s="32" t="s">
        <v>199</v>
      </c>
      <c r="B30" s="39" t="s">
        <v>47</v>
      </c>
      <c r="C30" s="40">
        <v>23.4</v>
      </c>
      <c r="D30" s="41">
        <v>25</v>
      </c>
      <c r="E30" s="40">
        <v>50</v>
      </c>
      <c r="F30" s="40">
        <v>50</v>
      </c>
      <c r="G30" s="29">
        <f t="shared" si="0"/>
        <v>100</v>
      </c>
      <c r="H30" s="52">
        <f t="shared" si="1"/>
        <v>75</v>
      </c>
      <c r="I30" s="63">
        <v>24566</v>
      </c>
      <c r="K30" s="50">
        <f t="shared" si="2"/>
        <v>37.5</v>
      </c>
    </row>
    <row r="31" spans="1:11">
      <c r="A31" s="32" t="s">
        <v>267</v>
      </c>
      <c r="B31" s="39" t="s">
        <v>36</v>
      </c>
      <c r="C31" s="40">
        <v>22.2</v>
      </c>
      <c r="D31" s="41">
        <v>24</v>
      </c>
      <c r="E31" s="40">
        <v>47</v>
      </c>
      <c r="F31" s="40">
        <v>52</v>
      </c>
      <c r="G31" s="29">
        <f t="shared" si="0"/>
        <v>99</v>
      </c>
      <c r="H31" s="52">
        <f t="shared" si="1"/>
        <v>75</v>
      </c>
      <c r="I31" s="63">
        <v>34524</v>
      </c>
      <c r="K31" s="50">
        <f t="shared" si="2"/>
        <v>40</v>
      </c>
    </row>
    <row r="32" spans="1:11">
      <c r="A32" s="32" t="s">
        <v>179</v>
      </c>
      <c r="B32" s="39" t="s">
        <v>27</v>
      </c>
      <c r="C32" s="40">
        <v>23.7</v>
      </c>
      <c r="D32" s="41">
        <v>25</v>
      </c>
      <c r="E32" s="40">
        <v>51</v>
      </c>
      <c r="F32" s="40">
        <v>50</v>
      </c>
      <c r="G32" s="29">
        <f t="shared" si="0"/>
        <v>101</v>
      </c>
      <c r="H32" s="52">
        <f t="shared" si="1"/>
        <v>76</v>
      </c>
      <c r="I32" s="63">
        <v>25427</v>
      </c>
      <c r="K32" s="50">
        <f t="shared" si="2"/>
        <v>37.5</v>
      </c>
    </row>
    <row r="33" spans="1:11">
      <c r="A33" s="32" t="s">
        <v>181</v>
      </c>
      <c r="B33" s="39" t="s">
        <v>27</v>
      </c>
      <c r="C33" s="40">
        <v>23.8</v>
      </c>
      <c r="D33" s="41">
        <v>26</v>
      </c>
      <c r="E33" s="40">
        <v>50</v>
      </c>
      <c r="F33" s="40">
        <v>52</v>
      </c>
      <c r="G33" s="29">
        <f t="shared" si="0"/>
        <v>102</v>
      </c>
      <c r="H33" s="52">
        <f t="shared" si="1"/>
        <v>76</v>
      </c>
      <c r="I33" s="63">
        <v>23604</v>
      </c>
      <c r="K33" s="50">
        <f t="shared" si="2"/>
        <v>39</v>
      </c>
    </row>
    <row r="34" spans="1:11">
      <c r="A34" s="32" t="s">
        <v>176</v>
      </c>
      <c r="B34" s="39" t="s">
        <v>34</v>
      </c>
      <c r="C34" s="40">
        <v>23.3</v>
      </c>
      <c r="D34" s="41">
        <v>25</v>
      </c>
      <c r="E34" s="40">
        <v>47</v>
      </c>
      <c r="F34" s="40">
        <v>54</v>
      </c>
      <c r="G34" s="29">
        <f t="shared" si="0"/>
        <v>101</v>
      </c>
      <c r="H34" s="52">
        <f t="shared" si="1"/>
        <v>76</v>
      </c>
      <c r="I34" s="63">
        <v>22767</v>
      </c>
      <c r="K34" s="50">
        <f t="shared" si="2"/>
        <v>41.5</v>
      </c>
    </row>
    <row r="35" spans="1:11">
      <c r="A35" s="32" t="s">
        <v>204</v>
      </c>
      <c r="B35" s="39" t="s">
        <v>302</v>
      </c>
      <c r="C35" s="40">
        <v>21.2</v>
      </c>
      <c r="D35" s="41">
        <v>23</v>
      </c>
      <c r="E35" s="40">
        <v>54</v>
      </c>
      <c r="F35" s="40">
        <v>46</v>
      </c>
      <c r="G35" s="29">
        <f t="shared" si="0"/>
        <v>100</v>
      </c>
      <c r="H35" s="52">
        <f t="shared" si="1"/>
        <v>77</v>
      </c>
      <c r="I35" s="63">
        <v>23297</v>
      </c>
      <c r="K35" s="50">
        <f t="shared" si="2"/>
        <v>34.5</v>
      </c>
    </row>
    <row r="36" spans="1:11">
      <c r="A36" s="32" t="s">
        <v>184</v>
      </c>
      <c r="B36" s="39" t="s">
        <v>36</v>
      </c>
      <c r="C36" s="40">
        <v>23</v>
      </c>
      <c r="D36" s="41">
        <v>25</v>
      </c>
      <c r="E36" s="40">
        <v>50</v>
      </c>
      <c r="F36" s="40">
        <v>52</v>
      </c>
      <c r="G36" s="29">
        <f t="shared" si="0"/>
        <v>102</v>
      </c>
      <c r="H36" s="52">
        <f t="shared" si="1"/>
        <v>77</v>
      </c>
      <c r="I36" s="63">
        <v>25534</v>
      </c>
      <c r="K36" s="50">
        <f t="shared" si="2"/>
        <v>39.5</v>
      </c>
    </row>
    <row r="37" spans="1:11">
      <c r="A37" s="32" t="s">
        <v>285</v>
      </c>
      <c r="B37" s="39" t="s">
        <v>27</v>
      </c>
      <c r="C37" s="40">
        <v>17</v>
      </c>
      <c r="D37" s="41">
        <v>18</v>
      </c>
      <c r="E37" s="40">
        <v>48</v>
      </c>
      <c r="F37" s="40">
        <v>48</v>
      </c>
      <c r="G37" s="29">
        <f t="shared" si="0"/>
        <v>96</v>
      </c>
      <c r="H37" s="52">
        <f t="shared" si="1"/>
        <v>78</v>
      </c>
      <c r="I37" s="63">
        <v>22254</v>
      </c>
      <c r="K37" s="50">
        <f t="shared" si="2"/>
        <v>39</v>
      </c>
    </row>
    <row r="38" spans="1:11">
      <c r="A38" s="32" t="s">
        <v>216</v>
      </c>
      <c r="B38" s="39" t="s">
        <v>298</v>
      </c>
      <c r="C38" s="40">
        <v>21.7</v>
      </c>
      <c r="D38" s="41">
        <v>23</v>
      </c>
      <c r="E38" s="40">
        <v>52</v>
      </c>
      <c r="F38" s="40">
        <v>49</v>
      </c>
      <c r="G38" s="29">
        <f t="shared" si="0"/>
        <v>101</v>
      </c>
      <c r="H38" s="52">
        <f t="shared" si="1"/>
        <v>78</v>
      </c>
      <c r="I38" s="63">
        <v>30832</v>
      </c>
      <c r="K38" s="50">
        <f t="shared" si="2"/>
        <v>37.5</v>
      </c>
    </row>
    <row r="39" spans="1:11">
      <c r="A39" s="32" t="s">
        <v>245</v>
      </c>
      <c r="B39" s="39" t="s">
        <v>300</v>
      </c>
      <c r="C39" s="40">
        <v>19.2</v>
      </c>
      <c r="D39" s="41">
        <v>21</v>
      </c>
      <c r="E39" s="40">
        <v>48</v>
      </c>
      <c r="F39" s="40">
        <v>51</v>
      </c>
      <c r="G39" s="29">
        <f t="shared" si="0"/>
        <v>99</v>
      </c>
      <c r="H39" s="52">
        <f t="shared" si="1"/>
        <v>78</v>
      </c>
      <c r="I39" s="63">
        <v>23400</v>
      </c>
      <c r="K39" s="50">
        <f t="shared" si="2"/>
        <v>40.5</v>
      </c>
    </row>
    <row r="40" spans="1:11">
      <c r="A40" s="32" t="s">
        <v>227</v>
      </c>
      <c r="B40" s="39" t="s">
        <v>36</v>
      </c>
      <c r="C40" s="40">
        <v>17.5</v>
      </c>
      <c r="D40" s="41">
        <v>19</v>
      </c>
      <c r="E40" s="40">
        <v>47</v>
      </c>
      <c r="F40" s="40">
        <v>51</v>
      </c>
      <c r="G40" s="29">
        <f t="shared" si="0"/>
        <v>98</v>
      </c>
      <c r="H40" s="52">
        <f t="shared" si="1"/>
        <v>79</v>
      </c>
      <c r="I40" s="63">
        <v>27722</v>
      </c>
      <c r="K40" s="50">
        <f t="shared" si="2"/>
        <v>41.5</v>
      </c>
    </row>
    <row r="41" spans="1:11">
      <c r="A41" s="32" t="s">
        <v>307</v>
      </c>
      <c r="B41" s="39" t="s">
        <v>35</v>
      </c>
      <c r="C41" s="40">
        <v>22.8</v>
      </c>
      <c r="D41" s="41">
        <v>25</v>
      </c>
      <c r="E41" s="40">
        <v>52</v>
      </c>
      <c r="F41" s="40">
        <v>52</v>
      </c>
      <c r="G41" s="29">
        <f t="shared" si="0"/>
        <v>104</v>
      </c>
      <c r="H41" s="52">
        <f t="shared" si="1"/>
        <v>79</v>
      </c>
      <c r="I41" s="63">
        <v>25680</v>
      </c>
      <c r="K41" s="50">
        <f t="shared" si="2"/>
        <v>39.5</v>
      </c>
    </row>
    <row r="42" spans="1:11">
      <c r="A42" s="32" t="s">
        <v>205</v>
      </c>
      <c r="B42" s="39" t="s">
        <v>301</v>
      </c>
      <c r="C42" s="40">
        <v>24.7</v>
      </c>
      <c r="D42" s="41">
        <v>27</v>
      </c>
      <c r="E42" s="40">
        <v>55</v>
      </c>
      <c r="F42" s="40">
        <v>52</v>
      </c>
      <c r="G42" s="29">
        <f t="shared" si="0"/>
        <v>107</v>
      </c>
      <c r="H42" s="52">
        <f t="shared" si="1"/>
        <v>80</v>
      </c>
      <c r="I42" s="63">
        <v>25613</v>
      </c>
      <c r="K42" s="50">
        <f t="shared" si="2"/>
        <v>38.5</v>
      </c>
    </row>
    <row r="43" spans="1:11">
      <c r="A43" s="32" t="s">
        <v>177</v>
      </c>
      <c r="B43" s="39" t="s">
        <v>34</v>
      </c>
      <c r="C43" s="40">
        <v>20.6</v>
      </c>
      <c r="D43" s="41">
        <v>22</v>
      </c>
      <c r="E43" s="40">
        <v>51</v>
      </c>
      <c r="F43" s="40">
        <v>52</v>
      </c>
      <c r="G43" s="29">
        <f t="shared" si="0"/>
        <v>103</v>
      </c>
      <c r="H43" s="52">
        <f t="shared" si="1"/>
        <v>81</v>
      </c>
      <c r="I43" s="63">
        <v>27809</v>
      </c>
      <c r="K43" s="50">
        <f t="shared" si="2"/>
        <v>41</v>
      </c>
    </row>
    <row r="44" spans="1:11">
      <c r="A44" s="32" t="s">
        <v>280</v>
      </c>
      <c r="B44" s="39" t="s">
        <v>35</v>
      </c>
      <c r="C44" s="40">
        <v>24.1</v>
      </c>
      <c r="D44" s="41">
        <v>26</v>
      </c>
      <c r="E44" s="40">
        <v>52</v>
      </c>
      <c r="F44" s="40">
        <v>55</v>
      </c>
      <c r="G44" s="29">
        <f t="shared" si="0"/>
        <v>107</v>
      </c>
      <c r="H44" s="52">
        <f t="shared" si="1"/>
        <v>81</v>
      </c>
      <c r="I44" s="63">
        <v>21570</v>
      </c>
      <c r="K44" s="50">
        <f t="shared" si="2"/>
        <v>42</v>
      </c>
    </row>
    <row r="45" spans="1:11">
      <c r="A45" s="32" t="s">
        <v>203</v>
      </c>
      <c r="B45" s="39" t="s">
        <v>302</v>
      </c>
      <c r="C45" s="40">
        <v>22.2</v>
      </c>
      <c r="D45" s="41">
        <v>24</v>
      </c>
      <c r="E45" s="40">
        <v>52</v>
      </c>
      <c r="F45" s="40">
        <v>54</v>
      </c>
      <c r="G45" s="29">
        <f t="shared" si="0"/>
        <v>106</v>
      </c>
      <c r="H45" s="52">
        <f t="shared" si="1"/>
        <v>82</v>
      </c>
      <c r="I45" s="63">
        <v>21829</v>
      </c>
      <c r="K45" s="50">
        <f t="shared" si="2"/>
        <v>42</v>
      </c>
    </row>
    <row r="46" spans="1:11">
      <c r="A46" s="32" t="s">
        <v>254</v>
      </c>
      <c r="B46" s="39" t="s">
        <v>298</v>
      </c>
      <c r="C46" s="40">
        <v>20.9</v>
      </c>
      <c r="D46" s="125">
        <v>22</v>
      </c>
      <c r="E46" s="126">
        <v>48</v>
      </c>
      <c r="F46" s="126">
        <v>56</v>
      </c>
      <c r="G46" s="29">
        <f t="shared" si="0"/>
        <v>104</v>
      </c>
      <c r="H46" s="52">
        <f t="shared" si="1"/>
        <v>82</v>
      </c>
      <c r="I46" s="63">
        <v>28584</v>
      </c>
      <c r="K46" s="50">
        <f t="shared" si="2"/>
        <v>45</v>
      </c>
    </row>
    <row r="47" spans="1:11">
      <c r="A47" s="32" t="s">
        <v>288</v>
      </c>
      <c r="B47" s="39" t="s">
        <v>34</v>
      </c>
      <c r="C47" s="40">
        <v>20.2</v>
      </c>
      <c r="D47" s="41">
        <v>22</v>
      </c>
      <c r="E47" s="40">
        <v>56</v>
      </c>
      <c r="F47" s="40">
        <v>50</v>
      </c>
      <c r="G47" s="29">
        <f t="shared" si="0"/>
        <v>106</v>
      </c>
      <c r="H47" s="52">
        <f t="shared" si="1"/>
        <v>84</v>
      </c>
      <c r="I47" s="63">
        <v>29231</v>
      </c>
      <c r="K47" s="50">
        <f t="shared" si="2"/>
        <v>39</v>
      </c>
    </row>
    <row r="48" spans="1:11">
      <c r="A48" s="32" t="s">
        <v>214</v>
      </c>
      <c r="B48" s="39" t="s">
        <v>298</v>
      </c>
      <c r="C48" s="40">
        <v>22.6</v>
      </c>
      <c r="D48" s="41">
        <v>24</v>
      </c>
      <c r="E48" s="40">
        <v>53</v>
      </c>
      <c r="F48" s="40">
        <v>55</v>
      </c>
      <c r="G48" s="29">
        <f t="shared" si="0"/>
        <v>108</v>
      </c>
      <c r="H48" s="52">
        <f t="shared" si="1"/>
        <v>84</v>
      </c>
      <c r="I48" s="63">
        <v>27683</v>
      </c>
      <c r="K48" s="50">
        <f t="shared" si="2"/>
        <v>43</v>
      </c>
    </row>
    <row r="49" spans="1:11">
      <c r="A49" s="32" t="s">
        <v>257</v>
      </c>
      <c r="B49" s="39" t="s">
        <v>298</v>
      </c>
      <c r="C49" s="40">
        <v>22.7</v>
      </c>
      <c r="D49" s="41">
        <v>24</v>
      </c>
      <c r="E49" s="40">
        <v>56</v>
      </c>
      <c r="F49" s="40">
        <v>53</v>
      </c>
      <c r="G49" s="29">
        <f t="shared" si="0"/>
        <v>109</v>
      </c>
      <c r="H49" s="52">
        <f t="shared" si="1"/>
        <v>85</v>
      </c>
      <c r="I49" s="63">
        <v>27966</v>
      </c>
      <c r="K49" s="50">
        <f t="shared" si="2"/>
        <v>41</v>
      </c>
    </row>
    <row r="50" spans="1:11" ht="19.5">
      <c r="A50" s="124" t="s">
        <v>188</v>
      </c>
      <c r="B50" s="39" t="s">
        <v>301</v>
      </c>
      <c r="C50" s="40">
        <v>22</v>
      </c>
      <c r="D50" s="125" t="s">
        <v>9</v>
      </c>
      <c r="E50" s="126" t="s">
        <v>9</v>
      </c>
      <c r="F50" s="126" t="s">
        <v>9</v>
      </c>
      <c r="G50" s="127" t="s">
        <v>9</v>
      </c>
      <c r="H50" s="64" t="s">
        <v>9</v>
      </c>
      <c r="I50" s="63">
        <v>25542</v>
      </c>
      <c r="K50" s="1"/>
    </row>
    <row r="51" spans="1:11">
      <c r="A51" s="32" t="s">
        <v>261</v>
      </c>
      <c r="B51" s="39" t="s">
        <v>47</v>
      </c>
      <c r="C51" s="40">
        <v>17.399999999999999</v>
      </c>
      <c r="D51" s="41" t="s">
        <v>5</v>
      </c>
      <c r="E51" s="40" t="s">
        <v>313</v>
      </c>
      <c r="F51" s="40" t="s">
        <v>314</v>
      </c>
      <c r="G51" s="127" t="s">
        <v>9</v>
      </c>
      <c r="H51" s="64" t="s">
        <v>9</v>
      </c>
      <c r="I51" s="63">
        <v>28750</v>
      </c>
      <c r="K51" s="1"/>
    </row>
    <row r="52" spans="1:11">
      <c r="A52" s="32" t="s">
        <v>206</v>
      </c>
      <c r="B52" s="39" t="s">
        <v>47</v>
      </c>
      <c r="C52" s="40">
        <v>17.600000000000001</v>
      </c>
      <c r="D52" s="41" t="s">
        <v>5</v>
      </c>
      <c r="E52" s="40" t="s">
        <v>313</v>
      </c>
      <c r="F52" s="40" t="s">
        <v>314</v>
      </c>
      <c r="G52" s="127" t="s">
        <v>9</v>
      </c>
      <c r="H52" s="64" t="s">
        <v>9</v>
      </c>
      <c r="I52" s="63">
        <v>22977</v>
      </c>
      <c r="K52" s="1"/>
    </row>
    <row r="53" spans="1:11">
      <c r="A53" s="32" t="s">
        <v>265</v>
      </c>
      <c r="B53" s="39" t="s">
        <v>298</v>
      </c>
      <c r="C53" s="40">
        <v>21.4</v>
      </c>
      <c r="D53" s="41" t="s">
        <v>5</v>
      </c>
      <c r="E53" s="40" t="s">
        <v>313</v>
      </c>
      <c r="F53" s="40" t="s">
        <v>314</v>
      </c>
      <c r="G53" s="127" t="s">
        <v>9</v>
      </c>
      <c r="H53" s="64" t="s">
        <v>9</v>
      </c>
      <c r="I53" s="63">
        <v>22922</v>
      </c>
      <c r="K53" s="1"/>
    </row>
    <row r="54" spans="1:11">
      <c r="A54" s="32" t="s">
        <v>306</v>
      </c>
      <c r="B54" s="39" t="s">
        <v>36</v>
      </c>
      <c r="C54" s="40">
        <v>21.8</v>
      </c>
      <c r="D54" s="41" t="s">
        <v>5</v>
      </c>
      <c r="E54" s="40" t="s">
        <v>313</v>
      </c>
      <c r="F54" s="40" t="s">
        <v>314</v>
      </c>
      <c r="G54" s="127" t="s">
        <v>9</v>
      </c>
      <c r="H54" s="64" t="s">
        <v>9</v>
      </c>
      <c r="I54" s="63">
        <v>17607</v>
      </c>
      <c r="K54" s="1"/>
    </row>
    <row r="55" spans="1:11">
      <c r="A55" s="32" t="s">
        <v>276</v>
      </c>
      <c r="B55" s="39" t="s">
        <v>34</v>
      </c>
      <c r="C55" s="40">
        <v>22.8</v>
      </c>
      <c r="D55" s="41" t="s">
        <v>5</v>
      </c>
      <c r="E55" s="40" t="s">
        <v>313</v>
      </c>
      <c r="F55" s="40" t="s">
        <v>314</v>
      </c>
      <c r="G55" s="127" t="s">
        <v>9</v>
      </c>
      <c r="H55" s="64" t="s">
        <v>9</v>
      </c>
      <c r="I55" s="63">
        <v>21457</v>
      </c>
      <c r="K55" s="1"/>
    </row>
    <row r="56" spans="1:11">
      <c r="A56" s="32" t="s">
        <v>191</v>
      </c>
      <c r="B56" s="39" t="s">
        <v>44</v>
      </c>
      <c r="C56" s="40">
        <v>20.6</v>
      </c>
      <c r="D56" s="41">
        <v>22</v>
      </c>
      <c r="E56" s="40" t="s">
        <v>308</v>
      </c>
      <c r="F56" s="40" t="s">
        <v>309</v>
      </c>
      <c r="G56" s="29" t="s">
        <v>310</v>
      </c>
      <c r="H56" s="52" t="s">
        <v>311</v>
      </c>
      <c r="I56" s="63">
        <v>22754</v>
      </c>
      <c r="K56" s="1"/>
    </row>
    <row r="57" spans="1:11">
      <c r="K57" s="1"/>
    </row>
    <row r="58" spans="1:11">
      <c r="K58" s="1"/>
    </row>
    <row r="59" spans="1:11">
      <c r="K59" s="1"/>
    </row>
    <row r="60" spans="1:11">
      <c r="K60" s="1"/>
    </row>
    <row r="61" spans="1:11">
      <c r="K61" s="1"/>
    </row>
    <row r="62" spans="1:11">
      <c r="K62" s="1"/>
    </row>
    <row r="63" spans="1:11">
      <c r="K63" s="1"/>
    </row>
    <row r="64" spans="1:11">
      <c r="K64" s="1"/>
    </row>
    <row r="65" spans="11:11">
      <c r="K65" s="1"/>
    </row>
    <row r="66" spans="11:11">
      <c r="K66" s="1"/>
    </row>
    <row r="67" spans="11:11">
      <c r="K67" s="1"/>
    </row>
    <row r="68" spans="11:11">
      <c r="K68" s="1"/>
    </row>
    <row r="69" spans="11:11">
      <c r="K69" s="1"/>
    </row>
    <row r="70" spans="11:11">
      <c r="K70" s="1"/>
    </row>
    <row r="71" spans="11:11">
      <c r="K71" s="1"/>
    </row>
    <row r="72" spans="11:11">
      <c r="K72" s="1"/>
    </row>
    <row r="73" spans="11:11">
      <c r="K73" s="1"/>
    </row>
    <row r="74" spans="11:11">
      <c r="K74" s="1"/>
    </row>
    <row r="75" spans="11:11">
      <c r="K75" s="1"/>
    </row>
    <row r="76" spans="11:11">
      <c r="K76" s="1"/>
    </row>
    <row r="77" spans="11:11">
      <c r="K77" s="1"/>
    </row>
    <row r="78" spans="11:11">
      <c r="K78" s="1"/>
    </row>
    <row r="79" spans="11:11">
      <c r="K79" s="1"/>
    </row>
    <row r="80" spans="11:11">
      <c r="K80" s="1"/>
    </row>
    <row r="81" spans="11:11">
      <c r="K81" s="1"/>
    </row>
    <row r="82" spans="11:11">
      <c r="K82" s="1"/>
    </row>
  </sheetData>
  <sortState xmlns:xlrd2="http://schemas.microsoft.com/office/spreadsheetml/2017/richdata2" ref="A13:I56">
    <sortCondition ref="H13:H56"/>
    <sortCondition ref="F13:F56"/>
    <sortCondition ref="E13:E56"/>
  </sortState>
  <mergeCells count="10">
    <mergeCell ref="A1:H1"/>
    <mergeCell ref="A2:H2"/>
    <mergeCell ref="A4:H4"/>
    <mergeCell ref="A6:H6"/>
    <mergeCell ref="A5:H5"/>
    <mergeCell ref="O13:W13"/>
    <mergeCell ref="Y13:AG13"/>
    <mergeCell ref="A8:H8"/>
    <mergeCell ref="A9:H9"/>
    <mergeCell ref="A11:H11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3.42578125" style="43" bestFit="1" customWidth="1"/>
    <col min="11" max="16384" width="11.42578125" style="1"/>
  </cols>
  <sheetData>
    <row r="1" spans="1:11" ht="30.75">
      <c r="A1" s="156" t="s">
        <v>6</v>
      </c>
      <c r="B1" s="156"/>
      <c r="C1" s="156"/>
      <c r="D1" s="156"/>
      <c r="E1" s="156"/>
      <c r="F1" s="156"/>
      <c r="G1" s="156"/>
      <c r="H1" s="156"/>
      <c r="I1" s="1"/>
    </row>
    <row r="2" spans="1:11" ht="30.75">
      <c r="A2" s="156" t="s">
        <v>7</v>
      </c>
      <c r="B2" s="156"/>
      <c r="C2" s="156"/>
      <c r="D2" s="156"/>
      <c r="E2" s="156"/>
      <c r="F2" s="156"/>
      <c r="G2" s="156"/>
      <c r="H2" s="156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57" t="str">
        <f>'CAB Hasta 9,9'!A4:H4</f>
        <v>CLUB MAR DEL PLATA S.A.</v>
      </c>
      <c r="B4" s="157"/>
      <c r="C4" s="157"/>
      <c r="D4" s="157"/>
      <c r="E4" s="157"/>
      <c r="F4" s="157"/>
      <c r="G4" s="157"/>
      <c r="H4" s="157"/>
      <c r="I4" s="1"/>
    </row>
    <row r="5" spans="1:11" ht="25.5">
      <c r="A5" s="157" t="str">
        <f>'CAB Hasta 9,9'!A5:H5</f>
        <v>Golf Los Acantilados</v>
      </c>
      <c r="B5" s="157"/>
      <c r="C5" s="157"/>
      <c r="D5" s="157"/>
      <c r="E5" s="157"/>
      <c r="F5" s="157"/>
      <c r="G5" s="157"/>
      <c r="H5" s="157"/>
      <c r="I5" s="1"/>
    </row>
    <row r="6" spans="1:11" ht="26.25">
      <c r="A6" s="162" t="str">
        <f>'CAB Hasta 9,9'!A6:H6</f>
        <v>5° FECHA DEL RANKING DE MAYORES</v>
      </c>
      <c r="B6" s="162"/>
      <c r="C6" s="162"/>
      <c r="D6" s="162"/>
      <c r="E6" s="162"/>
      <c r="F6" s="162"/>
      <c r="G6" s="162"/>
      <c r="H6" s="162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59" t="str">
        <f>'CAB Hasta 9,9'!A8:H8</f>
        <v>DOS VUELTAS DE 9 HOYOS MEDAL PLAY</v>
      </c>
      <c r="B8" s="159"/>
      <c r="C8" s="159"/>
      <c r="D8" s="159"/>
      <c r="E8" s="159"/>
      <c r="F8" s="159"/>
      <c r="G8" s="159"/>
      <c r="H8" s="159"/>
      <c r="I8" s="1"/>
    </row>
    <row r="9" spans="1:11" ht="19.5">
      <c r="A9" s="160" t="str">
        <f>'CAB Hasta 9,9'!A9:H9</f>
        <v>SABADO 07 Y DOMINGO 08 DE SEPTIEMBRE DE 2024</v>
      </c>
      <c r="B9" s="160"/>
      <c r="C9" s="160"/>
      <c r="D9" s="160"/>
      <c r="E9" s="160"/>
      <c r="F9" s="160"/>
      <c r="G9" s="160"/>
      <c r="H9" s="160"/>
      <c r="I9" s="1"/>
    </row>
    <row r="10" spans="1:11" ht="20.25" thickBot="1">
      <c r="A10" s="28"/>
      <c r="B10" s="28"/>
      <c r="C10" s="28"/>
      <c r="D10" s="28"/>
      <c r="E10" s="28"/>
      <c r="F10" s="28"/>
      <c r="G10" s="28"/>
      <c r="H10" s="28"/>
      <c r="I10" s="1"/>
    </row>
    <row r="11" spans="1:11" ht="20.25" thickBot="1">
      <c r="A11" s="153" t="s">
        <v>17</v>
      </c>
      <c r="B11" s="154"/>
      <c r="C11" s="154"/>
      <c r="D11" s="154"/>
      <c r="E11" s="154"/>
      <c r="F11" s="154"/>
      <c r="G11" s="154"/>
      <c r="H11" s="155"/>
      <c r="I11" s="1"/>
    </row>
    <row r="12" spans="1:11" s="3" customFormat="1" ht="20.25" thickBot="1">
      <c r="A12" s="60" t="s">
        <v>0</v>
      </c>
      <c r="B12" s="61" t="s">
        <v>8</v>
      </c>
      <c r="C12" s="5" t="s">
        <v>13</v>
      </c>
      <c r="D12" s="62" t="s">
        <v>1</v>
      </c>
      <c r="E12" s="62" t="s">
        <v>2</v>
      </c>
      <c r="F12" s="62" t="s">
        <v>3</v>
      </c>
      <c r="G12" s="62" t="s">
        <v>4</v>
      </c>
      <c r="H12" s="62" t="s">
        <v>5</v>
      </c>
      <c r="I12" s="48" t="s">
        <v>22</v>
      </c>
      <c r="J12" s="42"/>
      <c r="K12" s="49" t="s">
        <v>23</v>
      </c>
    </row>
    <row r="13" spans="1:11" ht="20.25" thickBot="1">
      <c r="A13" s="32" t="s">
        <v>145</v>
      </c>
      <c r="B13" s="39" t="s">
        <v>300</v>
      </c>
      <c r="C13" s="40">
        <v>28.5</v>
      </c>
      <c r="D13" s="41">
        <v>31</v>
      </c>
      <c r="E13" s="40">
        <v>48</v>
      </c>
      <c r="F13" s="40">
        <v>48</v>
      </c>
      <c r="G13" s="29">
        <f>SUM(E13+F13)</f>
        <v>96</v>
      </c>
      <c r="H13" s="140">
        <f>(G13-D13)</f>
        <v>65</v>
      </c>
      <c r="I13" s="63">
        <v>27699</v>
      </c>
      <c r="J13" s="73" t="s">
        <v>18</v>
      </c>
      <c r="K13" s="50">
        <f t="shared" ref="K13:K24" si="0">(F13-D13*0.5)</f>
        <v>32.5</v>
      </c>
    </row>
    <row r="14" spans="1:11" ht="20.25" thickBot="1">
      <c r="A14" s="32" t="s">
        <v>68</v>
      </c>
      <c r="B14" s="39" t="s">
        <v>34</v>
      </c>
      <c r="C14" s="40">
        <v>29.5</v>
      </c>
      <c r="D14" s="41">
        <v>32</v>
      </c>
      <c r="E14" s="40">
        <v>51</v>
      </c>
      <c r="F14" s="40">
        <v>49</v>
      </c>
      <c r="G14" s="29">
        <f>SUM(E14+F14)</f>
        <v>100</v>
      </c>
      <c r="H14" s="140">
        <f t="shared" ref="H14:H15" si="1">(G14-D14)</f>
        <v>68</v>
      </c>
      <c r="I14" s="63">
        <v>23727</v>
      </c>
      <c r="J14" s="73" t="s">
        <v>19</v>
      </c>
      <c r="K14" s="152">
        <f t="shared" si="0"/>
        <v>33</v>
      </c>
    </row>
    <row r="15" spans="1:11">
      <c r="A15" s="32" t="s">
        <v>144</v>
      </c>
      <c r="B15" s="39" t="s">
        <v>47</v>
      </c>
      <c r="C15" s="40">
        <v>31.4</v>
      </c>
      <c r="D15" s="41">
        <v>34</v>
      </c>
      <c r="E15" s="40">
        <v>50</v>
      </c>
      <c r="F15" s="40">
        <v>52</v>
      </c>
      <c r="G15" s="29">
        <f>SUM(E15+F15)</f>
        <v>102</v>
      </c>
      <c r="H15" s="52">
        <f t="shared" si="1"/>
        <v>68</v>
      </c>
      <c r="I15" s="63">
        <v>27009</v>
      </c>
      <c r="K15" s="152">
        <f t="shared" si="0"/>
        <v>35</v>
      </c>
    </row>
    <row r="16" spans="1:11">
      <c r="A16" s="32" t="s">
        <v>143</v>
      </c>
      <c r="B16" s="39" t="s">
        <v>34</v>
      </c>
      <c r="C16" s="40">
        <v>33.700000000000003</v>
      </c>
      <c r="D16" s="41">
        <v>36</v>
      </c>
      <c r="E16" s="40">
        <v>48</v>
      </c>
      <c r="F16" s="40">
        <v>56</v>
      </c>
      <c r="G16" s="29">
        <f>SUM(E16+F16)</f>
        <v>104</v>
      </c>
      <c r="H16" s="52">
        <f>(G16-D16)</f>
        <v>68</v>
      </c>
      <c r="I16" s="63">
        <v>21849</v>
      </c>
      <c r="K16" s="152">
        <f t="shared" si="0"/>
        <v>38</v>
      </c>
    </row>
    <row r="17" spans="1:11">
      <c r="A17" s="32" t="s">
        <v>333</v>
      </c>
      <c r="B17" s="39" t="s">
        <v>34</v>
      </c>
      <c r="C17" s="40">
        <v>27.7</v>
      </c>
      <c r="D17" s="41">
        <v>30</v>
      </c>
      <c r="E17" s="40">
        <v>49</v>
      </c>
      <c r="F17" s="40">
        <v>50</v>
      </c>
      <c r="G17" s="29">
        <f>SUM(E17+F17)</f>
        <v>99</v>
      </c>
      <c r="H17" s="52">
        <f>(G17-D17)</f>
        <v>69</v>
      </c>
      <c r="I17" s="63">
        <v>35349</v>
      </c>
      <c r="K17" s="50">
        <f t="shared" si="0"/>
        <v>35</v>
      </c>
    </row>
    <row r="18" spans="1:11">
      <c r="A18" s="32" t="s">
        <v>347</v>
      </c>
      <c r="B18" s="39" t="s">
        <v>34</v>
      </c>
      <c r="C18" s="40">
        <v>28.3</v>
      </c>
      <c r="D18" s="41">
        <v>30</v>
      </c>
      <c r="E18" s="40">
        <v>50</v>
      </c>
      <c r="F18" s="40">
        <v>50</v>
      </c>
      <c r="G18" s="29">
        <f>SUM(E18+F18)</f>
        <v>100</v>
      </c>
      <c r="H18" s="52">
        <f>(G18-D18)</f>
        <v>70</v>
      </c>
      <c r="I18" s="63">
        <v>18203</v>
      </c>
      <c r="K18" s="50">
        <f t="shared" si="0"/>
        <v>35</v>
      </c>
    </row>
    <row r="19" spans="1:11">
      <c r="A19" s="32" t="s">
        <v>146</v>
      </c>
      <c r="B19" s="39" t="s">
        <v>34</v>
      </c>
      <c r="C19" s="40">
        <v>34</v>
      </c>
      <c r="D19" s="41">
        <v>37</v>
      </c>
      <c r="E19" s="40">
        <v>55</v>
      </c>
      <c r="F19" s="40">
        <v>53</v>
      </c>
      <c r="G19" s="29">
        <f>SUM(E19+F19)</f>
        <v>108</v>
      </c>
      <c r="H19" s="52">
        <f>(G19-D19)</f>
        <v>71</v>
      </c>
      <c r="I19" s="63">
        <v>15914</v>
      </c>
      <c r="K19" s="50">
        <f t="shared" si="0"/>
        <v>34.5</v>
      </c>
    </row>
    <row r="20" spans="1:11">
      <c r="A20" s="32" t="s">
        <v>158</v>
      </c>
      <c r="B20" s="39" t="s">
        <v>298</v>
      </c>
      <c r="C20" s="40">
        <v>25.7</v>
      </c>
      <c r="D20" s="41">
        <v>28</v>
      </c>
      <c r="E20" s="40">
        <v>52</v>
      </c>
      <c r="F20" s="40">
        <v>50</v>
      </c>
      <c r="G20" s="29">
        <f>SUM(E20+F20)</f>
        <v>102</v>
      </c>
      <c r="H20" s="52">
        <f>(G20-D20)</f>
        <v>74</v>
      </c>
      <c r="I20" s="63">
        <v>27079</v>
      </c>
      <c r="K20" s="50">
        <f t="shared" si="0"/>
        <v>36</v>
      </c>
    </row>
    <row r="21" spans="1:11">
      <c r="A21" s="32" t="s">
        <v>354</v>
      </c>
      <c r="B21" s="39" t="s">
        <v>36</v>
      </c>
      <c r="C21" s="40">
        <v>28.5</v>
      </c>
      <c r="D21" s="41">
        <v>31</v>
      </c>
      <c r="E21" s="40">
        <v>54</v>
      </c>
      <c r="F21" s="40">
        <v>53</v>
      </c>
      <c r="G21" s="29">
        <f>SUM(E21+F21)</f>
        <v>107</v>
      </c>
      <c r="H21" s="52">
        <f>(G21-D21)</f>
        <v>76</v>
      </c>
      <c r="I21" s="63">
        <v>19029</v>
      </c>
      <c r="K21" s="50">
        <f t="shared" si="0"/>
        <v>37.5</v>
      </c>
    </row>
    <row r="22" spans="1:11">
      <c r="A22" s="32" t="s">
        <v>66</v>
      </c>
      <c r="B22" s="39" t="s">
        <v>34</v>
      </c>
      <c r="C22" s="40">
        <v>25.1</v>
      </c>
      <c r="D22" s="41">
        <v>27</v>
      </c>
      <c r="E22" s="40">
        <v>52</v>
      </c>
      <c r="F22" s="40">
        <v>53</v>
      </c>
      <c r="G22" s="29">
        <f>SUM(E22+F22)</f>
        <v>105</v>
      </c>
      <c r="H22" s="52">
        <f>(G22-D22)</f>
        <v>78</v>
      </c>
      <c r="I22" s="63">
        <v>21290</v>
      </c>
      <c r="K22" s="50">
        <f t="shared" si="0"/>
        <v>39.5</v>
      </c>
    </row>
    <row r="23" spans="1:11">
      <c r="A23" s="32" t="s">
        <v>167</v>
      </c>
      <c r="B23" s="39" t="s">
        <v>27</v>
      </c>
      <c r="C23" s="40">
        <v>26.7</v>
      </c>
      <c r="D23" s="41">
        <v>29</v>
      </c>
      <c r="E23" s="40">
        <v>54</v>
      </c>
      <c r="F23" s="40">
        <v>58</v>
      </c>
      <c r="G23" s="29">
        <f>SUM(E23+F23)</f>
        <v>112</v>
      </c>
      <c r="H23" s="52">
        <f>(G23-D23)</f>
        <v>83</v>
      </c>
      <c r="I23" s="63">
        <v>21714</v>
      </c>
      <c r="K23" s="50">
        <f t="shared" si="0"/>
        <v>43.5</v>
      </c>
    </row>
    <row r="24" spans="1:11">
      <c r="A24" s="32" t="s">
        <v>159</v>
      </c>
      <c r="B24" s="39" t="s">
        <v>298</v>
      </c>
      <c r="C24" s="40">
        <v>25.8</v>
      </c>
      <c r="D24" s="41">
        <v>28</v>
      </c>
      <c r="E24" s="40">
        <v>60</v>
      </c>
      <c r="F24" s="40">
        <v>55</v>
      </c>
      <c r="G24" s="29">
        <f>SUM(E24+F24)</f>
        <v>115</v>
      </c>
      <c r="H24" s="52">
        <f>(G24-D24)</f>
        <v>87</v>
      </c>
      <c r="I24" s="63">
        <v>23033</v>
      </c>
      <c r="K24" s="50">
        <f t="shared" si="0"/>
        <v>41</v>
      </c>
    </row>
    <row r="25" spans="1:11" ht="19.5">
      <c r="A25" s="124" t="s">
        <v>166</v>
      </c>
      <c r="B25" s="39" t="s">
        <v>44</v>
      </c>
      <c r="C25" s="40">
        <v>27.6</v>
      </c>
      <c r="D25" s="125" t="s">
        <v>9</v>
      </c>
      <c r="E25" s="126" t="s">
        <v>9</v>
      </c>
      <c r="F25" s="126" t="s">
        <v>9</v>
      </c>
      <c r="G25" s="127" t="s">
        <v>9</v>
      </c>
      <c r="H25" s="64" t="s">
        <v>9</v>
      </c>
      <c r="I25" s="63">
        <v>22676</v>
      </c>
    </row>
    <row r="26" spans="1:11">
      <c r="A26" s="32" t="s">
        <v>161</v>
      </c>
      <c r="B26" s="39" t="s">
        <v>298</v>
      </c>
      <c r="C26" s="40">
        <v>28</v>
      </c>
      <c r="D26" s="41" t="s">
        <v>5</v>
      </c>
      <c r="E26" s="40" t="s">
        <v>313</v>
      </c>
      <c r="F26" s="40" t="s">
        <v>314</v>
      </c>
      <c r="G26" s="127" t="s">
        <v>9</v>
      </c>
      <c r="H26" s="64" t="s">
        <v>9</v>
      </c>
      <c r="I26" s="63">
        <v>20602</v>
      </c>
    </row>
    <row r="27" spans="1:11">
      <c r="A27" s="32" t="s">
        <v>160</v>
      </c>
      <c r="B27" s="39" t="s">
        <v>298</v>
      </c>
      <c r="C27" s="40">
        <v>30</v>
      </c>
      <c r="D27" s="41" t="s">
        <v>5</v>
      </c>
      <c r="E27" s="40" t="s">
        <v>313</v>
      </c>
      <c r="F27" s="40" t="s">
        <v>314</v>
      </c>
      <c r="G27" s="127" t="s">
        <v>9</v>
      </c>
      <c r="H27" s="64" t="s">
        <v>9</v>
      </c>
      <c r="I27" s="63">
        <v>19681</v>
      </c>
    </row>
    <row r="28" spans="1:11">
      <c r="A28" s="32" t="s">
        <v>343</v>
      </c>
      <c r="B28" s="39" t="s">
        <v>36</v>
      </c>
      <c r="C28" s="40">
        <v>35.1</v>
      </c>
      <c r="D28" s="41" t="s">
        <v>5</v>
      </c>
      <c r="E28" s="40" t="s">
        <v>313</v>
      </c>
      <c r="F28" s="40" t="s">
        <v>314</v>
      </c>
      <c r="G28" s="127" t="s">
        <v>9</v>
      </c>
      <c r="H28" s="64" t="s">
        <v>9</v>
      </c>
      <c r="I28" s="63">
        <v>15900</v>
      </c>
    </row>
    <row r="29" spans="1:11" ht="19.5" thickBot="1">
      <c r="A29" s="143" t="s">
        <v>67</v>
      </c>
      <c r="B29" s="144" t="s">
        <v>34</v>
      </c>
      <c r="C29" s="145">
        <v>46</v>
      </c>
      <c r="D29" s="146" t="s">
        <v>5</v>
      </c>
      <c r="E29" s="145" t="s">
        <v>313</v>
      </c>
      <c r="F29" s="145" t="s">
        <v>314</v>
      </c>
      <c r="G29" s="147" t="s">
        <v>9</v>
      </c>
      <c r="H29" s="148" t="s">
        <v>9</v>
      </c>
      <c r="I29" s="149">
        <v>25156</v>
      </c>
    </row>
  </sheetData>
  <sortState xmlns:xlrd2="http://schemas.microsoft.com/office/spreadsheetml/2017/richdata2" ref="A13:I29">
    <sortCondition ref="H13:H29"/>
    <sortCondition ref="F13:F29"/>
    <sortCondition ref="E13:E29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8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3" bestFit="1" customWidth="1"/>
    <col min="11" max="16384" width="11.42578125" style="1"/>
  </cols>
  <sheetData>
    <row r="1" spans="1:11" ht="30.75">
      <c r="A1" s="156" t="s">
        <v>6</v>
      </c>
      <c r="B1" s="156"/>
      <c r="C1" s="156"/>
      <c r="D1" s="156"/>
      <c r="E1" s="156"/>
      <c r="F1" s="156"/>
      <c r="G1" s="156"/>
      <c r="H1" s="156"/>
      <c r="I1" s="1"/>
    </row>
    <row r="2" spans="1:11" ht="30.75">
      <c r="A2" s="156" t="s">
        <v>7</v>
      </c>
      <c r="B2" s="156"/>
      <c r="C2" s="156"/>
      <c r="D2" s="156"/>
      <c r="E2" s="156"/>
      <c r="F2" s="156"/>
      <c r="G2" s="156"/>
      <c r="H2" s="156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57" t="str">
        <f>'CAB Hasta 9,9'!A4:H4</f>
        <v>CLUB MAR DEL PLATA S.A.</v>
      </c>
      <c r="B4" s="157"/>
      <c r="C4" s="157"/>
      <c r="D4" s="157"/>
      <c r="E4" s="157"/>
      <c r="F4" s="157"/>
      <c r="G4" s="157"/>
      <c r="H4" s="157"/>
      <c r="I4" s="1"/>
    </row>
    <row r="5" spans="1:11" ht="25.5">
      <c r="A5" s="157" t="str">
        <f>'CAB Hasta 9,9'!A5:H5</f>
        <v>Golf Los Acantilados</v>
      </c>
      <c r="B5" s="157"/>
      <c r="C5" s="157"/>
      <c r="D5" s="157"/>
      <c r="E5" s="157"/>
      <c r="F5" s="157"/>
      <c r="G5" s="157"/>
      <c r="H5" s="157"/>
      <c r="I5" s="1"/>
    </row>
    <row r="6" spans="1:11" ht="26.25">
      <c r="A6" s="162" t="str">
        <f>'CAB Hasta 9,9'!A6:H6</f>
        <v>5° FECHA DEL RANKING DE MAYORES</v>
      </c>
      <c r="B6" s="162"/>
      <c r="C6" s="162"/>
      <c r="D6" s="162"/>
      <c r="E6" s="162"/>
      <c r="F6" s="162"/>
      <c r="G6" s="162"/>
      <c r="H6" s="162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59" t="str">
        <f>'CAB Hasta 9,9'!A8:H8</f>
        <v>DOS VUELTAS DE 9 HOYOS MEDAL PLAY</v>
      </c>
      <c r="B8" s="159"/>
      <c r="C8" s="159"/>
      <c r="D8" s="159"/>
      <c r="E8" s="159"/>
      <c r="F8" s="159"/>
      <c r="G8" s="159"/>
      <c r="H8" s="159"/>
      <c r="I8" s="1"/>
    </row>
    <row r="9" spans="1:11" ht="19.5">
      <c r="A9" s="160" t="str">
        <f>'CAB Hasta 9,9'!A9:H9</f>
        <v>SABADO 07 Y DOMINGO 08 DE SEPTIEMBRE DE 2024</v>
      </c>
      <c r="B9" s="160"/>
      <c r="C9" s="160"/>
      <c r="D9" s="160"/>
      <c r="E9" s="160"/>
      <c r="F9" s="160"/>
      <c r="G9" s="160"/>
      <c r="H9" s="160"/>
      <c r="I9" s="1"/>
    </row>
    <row r="10" spans="1:11" ht="20.25" thickBot="1">
      <c r="A10" s="28"/>
      <c r="B10" s="28"/>
      <c r="C10" s="28"/>
      <c r="D10" s="28"/>
      <c r="E10" s="28"/>
      <c r="F10" s="28"/>
      <c r="G10" s="28"/>
      <c r="H10" s="28"/>
      <c r="I10" s="1"/>
    </row>
    <row r="11" spans="1:11" ht="20.25" thickBot="1">
      <c r="A11" s="153" t="s">
        <v>48</v>
      </c>
      <c r="B11" s="154"/>
      <c r="C11" s="154"/>
      <c r="D11" s="154"/>
      <c r="E11" s="154"/>
      <c r="F11" s="154"/>
      <c r="G11" s="154"/>
      <c r="H11" s="155"/>
      <c r="I11" s="1"/>
    </row>
    <row r="12" spans="1:11" s="3" customFormat="1" ht="20.25" thickBot="1">
      <c r="A12" s="60" t="s">
        <v>10</v>
      </c>
      <c r="B12" s="61" t="s">
        <v>8</v>
      </c>
      <c r="C12" s="5" t="s">
        <v>13</v>
      </c>
      <c r="D12" s="62" t="s">
        <v>1</v>
      </c>
      <c r="E12" s="62" t="s">
        <v>2</v>
      </c>
      <c r="F12" s="62" t="s">
        <v>3</v>
      </c>
      <c r="G12" s="62" t="s">
        <v>4</v>
      </c>
      <c r="H12" s="62" t="s">
        <v>5</v>
      </c>
      <c r="I12" s="48" t="s">
        <v>22</v>
      </c>
      <c r="J12" s="42"/>
      <c r="K12" s="49" t="s">
        <v>23</v>
      </c>
    </row>
    <row r="13" spans="1:11" ht="20.25" thickBot="1">
      <c r="A13" s="32" t="s">
        <v>29</v>
      </c>
      <c r="B13" s="39" t="s">
        <v>27</v>
      </c>
      <c r="C13" s="40">
        <v>0.6</v>
      </c>
      <c r="D13" s="41">
        <v>-1</v>
      </c>
      <c r="E13" s="40">
        <v>36</v>
      </c>
      <c r="F13" s="40">
        <v>36</v>
      </c>
      <c r="G13" s="65">
        <f t="shared" ref="G13:G21" si="0">SUM(E13+F13)</f>
        <v>72</v>
      </c>
      <c r="H13" s="52">
        <f t="shared" ref="H13:H21" si="1">(G13-D13)</f>
        <v>73</v>
      </c>
      <c r="I13" s="63">
        <v>25922</v>
      </c>
      <c r="J13" s="73" t="s">
        <v>30</v>
      </c>
      <c r="K13" s="50">
        <f t="shared" ref="K13:K21" si="2">(F13-D13*0.5)</f>
        <v>36.5</v>
      </c>
    </row>
    <row r="14" spans="1:11" ht="19.5" thickBot="1">
      <c r="A14" s="32" t="s">
        <v>73</v>
      </c>
      <c r="B14" s="39" t="s">
        <v>36</v>
      </c>
      <c r="C14" s="40">
        <v>10.199999999999999</v>
      </c>
      <c r="D14" s="41">
        <v>9</v>
      </c>
      <c r="E14" s="40">
        <v>41</v>
      </c>
      <c r="F14" s="40">
        <v>41</v>
      </c>
      <c r="G14" s="29">
        <f t="shared" si="0"/>
        <v>82</v>
      </c>
      <c r="H14" s="150">
        <f t="shared" si="1"/>
        <v>73</v>
      </c>
      <c r="I14" s="63">
        <v>23439</v>
      </c>
      <c r="J14" s="73" t="s">
        <v>19</v>
      </c>
      <c r="K14" s="50">
        <f t="shared" si="2"/>
        <v>36.5</v>
      </c>
    </row>
    <row r="15" spans="1:11">
      <c r="A15" s="32" t="s">
        <v>74</v>
      </c>
      <c r="B15" s="39" t="s">
        <v>36</v>
      </c>
      <c r="C15" s="40">
        <v>15.6</v>
      </c>
      <c r="D15" s="41">
        <v>14</v>
      </c>
      <c r="E15" s="40">
        <v>44</v>
      </c>
      <c r="F15" s="40">
        <v>44</v>
      </c>
      <c r="G15" s="29">
        <f t="shared" si="0"/>
        <v>88</v>
      </c>
      <c r="H15" s="52">
        <f t="shared" si="1"/>
        <v>74</v>
      </c>
      <c r="I15" s="63">
        <v>22018</v>
      </c>
      <c r="K15" s="50">
        <f t="shared" si="2"/>
        <v>37</v>
      </c>
    </row>
    <row r="16" spans="1:11" ht="19.5" thickBot="1">
      <c r="A16" s="32" t="s">
        <v>37</v>
      </c>
      <c r="B16" s="39" t="s">
        <v>27</v>
      </c>
      <c r="C16" s="40">
        <v>3.1</v>
      </c>
      <c r="D16" s="41">
        <v>2</v>
      </c>
      <c r="E16" s="40">
        <v>39</v>
      </c>
      <c r="F16" s="40">
        <v>39</v>
      </c>
      <c r="G16" s="29">
        <f t="shared" si="0"/>
        <v>78</v>
      </c>
      <c r="H16" s="52">
        <f t="shared" si="1"/>
        <v>76</v>
      </c>
      <c r="I16" s="63">
        <v>33060</v>
      </c>
      <c r="K16" s="50">
        <f t="shared" si="2"/>
        <v>38</v>
      </c>
    </row>
    <row r="17" spans="1:11" ht="20.25" thickBot="1">
      <c r="A17" s="32" t="s">
        <v>116</v>
      </c>
      <c r="B17" s="39" t="s">
        <v>302</v>
      </c>
      <c r="C17" s="40">
        <v>1.8</v>
      </c>
      <c r="D17" s="41">
        <v>0</v>
      </c>
      <c r="E17" s="40">
        <v>40</v>
      </c>
      <c r="F17" s="40">
        <v>37</v>
      </c>
      <c r="G17" s="65">
        <f t="shared" si="0"/>
        <v>77</v>
      </c>
      <c r="H17" s="52">
        <f t="shared" si="1"/>
        <v>77</v>
      </c>
      <c r="I17" s="63">
        <v>30405</v>
      </c>
      <c r="J17" s="73" t="s">
        <v>31</v>
      </c>
      <c r="K17" s="50">
        <f t="shared" si="2"/>
        <v>37</v>
      </c>
    </row>
    <row r="18" spans="1:11">
      <c r="A18" s="32" t="s">
        <v>32</v>
      </c>
      <c r="B18" s="39" t="s">
        <v>35</v>
      </c>
      <c r="C18" s="40">
        <v>8.8000000000000007</v>
      </c>
      <c r="D18" s="41">
        <v>7</v>
      </c>
      <c r="E18" s="40">
        <v>45</v>
      </c>
      <c r="F18" s="40">
        <v>40</v>
      </c>
      <c r="G18" s="29">
        <f t="shared" si="0"/>
        <v>85</v>
      </c>
      <c r="H18" s="52">
        <f t="shared" si="1"/>
        <v>78</v>
      </c>
      <c r="I18" s="63">
        <v>35020</v>
      </c>
      <c r="K18" s="50">
        <f t="shared" si="2"/>
        <v>36.5</v>
      </c>
    </row>
    <row r="19" spans="1:11">
      <c r="A19" s="32" t="s">
        <v>33</v>
      </c>
      <c r="B19" s="39" t="s">
        <v>34</v>
      </c>
      <c r="C19" s="40">
        <v>11.9</v>
      </c>
      <c r="D19" s="41">
        <v>11</v>
      </c>
      <c r="E19" s="40">
        <v>43</v>
      </c>
      <c r="F19" s="40">
        <v>49</v>
      </c>
      <c r="G19" s="29">
        <f t="shared" si="0"/>
        <v>92</v>
      </c>
      <c r="H19" s="52">
        <f t="shared" si="1"/>
        <v>81</v>
      </c>
      <c r="I19" s="63">
        <v>26288</v>
      </c>
      <c r="K19" s="50">
        <f t="shared" si="2"/>
        <v>43.5</v>
      </c>
    </row>
    <row r="20" spans="1:11">
      <c r="A20" s="32" t="s">
        <v>155</v>
      </c>
      <c r="B20" s="39" t="s">
        <v>34</v>
      </c>
      <c r="C20" s="40">
        <v>15.5</v>
      </c>
      <c r="D20" s="41">
        <v>14</v>
      </c>
      <c r="E20" s="40">
        <v>50</v>
      </c>
      <c r="F20" s="40">
        <v>46</v>
      </c>
      <c r="G20" s="29">
        <f t="shared" si="0"/>
        <v>96</v>
      </c>
      <c r="H20" s="52">
        <f t="shared" si="1"/>
        <v>82</v>
      </c>
      <c r="I20" s="63">
        <v>16442</v>
      </c>
      <c r="K20" s="50">
        <f t="shared" si="2"/>
        <v>39</v>
      </c>
    </row>
    <row r="21" spans="1:11">
      <c r="A21" s="32" t="s">
        <v>38</v>
      </c>
      <c r="B21" s="39" t="s">
        <v>27</v>
      </c>
      <c r="C21" s="40">
        <v>11.8</v>
      </c>
      <c r="D21" s="41">
        <v>10</v>
      </c>
      <c r="E21" s="40">
        <v>46</v>
      </c>
      <c r="F21" s="40">
        <v>48</v>
      </c>
      <c r="G21" s="29">
        <f t="shared" si="0"/>
        <v>94</v>
      </c>
      <c r="H21" s="52">
        <f t="shared" si="1"/>
        <v>84</v>
      </c>
      <c r="I21" s="63">
        <v>25095</v>
      </c>
      <c r="K21" s="50">
        <f t="shared" si="2"/>
        <v>43</v>
      </c>
    </row>
    <row r="22" spans="1:11" ht="19.5" thickBot="1">
      <c r="A22" s="143" t="s">
        <v>76</v>
      </c>
      <c r="B22" s="144" t="s">
        <v>27</v>
      </c>
      <c r="C22" s="145">
        <v>18.2</v>
      </c>
      <c r="D22" s="146" t="s">
        <v>5</v>
      </c>
      <c r="E22" s="145" t="s">
        <v>313</v>
      </c>
      <c r="F22" s="145" t="s">
        <v>314</v>
      </c>
      <c r="G22" s="147" t="s">
        <v>9</v>
      </c>
      <c r="H22" s="148" t="s">
        <v>9</v>
      </c>
      <c r="I22" s="149">
        <v>21343</v>
      </c>
      <c r="J22" s="1"/>
    </row>
    <row r="23" spans="1:11" ht="19.5" thickBot="1">
      <c r="D23" s="1"/>
      <c r="E23" s="1"/>
      <c r="F23" s="1"/>
      <c r="G23" s="1"/>
      <c r="H23" s="1"/>
      <c r="I23" s="1"/>
      <c r="J23" s="1"/>
    </row>
    <row r="24" spans="1:11" ht="20.25" thickBot="1">
      <c r="A24" s="153" t="s">
        <v>49</v>
      </c>
      <c r="B24" s="154"/>
      <c r="C24" s="154"/>
      <c r="D24" s="154"/>
      <c r="E24" s="154"/>
      <c r="F24" s="154"/>
      <c r="G24" s="154"/>
      <c r="H24" s="155"/>
      <c r="J24" s="1"/>
    </row>
    <row r="25" spans="1:11" ht="20.25" thickBot="1">
      <c r="A25" s="60" t="s">
        <v>10</v>
      </c>
      <c r="B25" s="61" t="s">
        <v>8</v>
      </c>
      <c r="C25" s="5" t="s">
        <v>13</v>
      </c>
      <c r="D25" s="62" t="s">
        <v>1</v>
      </c>
      <c r="E25" s="62" t="s">
        <v>2</v>
      </c>
      <c r="F25" s="62" t="s">
        <v>3</v>
      </c>
      <c r="G25" s="62" t="s">
        <v>4</v>
      </c>
      <c r="H25" s="62" t="s">
        <v>5</v>
      </c>
      <c r="J25" s="42"/>
      <c r="K25" s="49" t="s">
        <v>23</v>
      </c>
    </row>
    <row r="26" spans="1:11" ht="20.25" thickBot="1">
      <c r="A26" s="32" t="s">
        <v>41</v>
      </c>
      <c r="B26" s="39" t="s">
        <v>47</v>
      </c>
      <c r="C26" s="40">
        <v>35.5</v>
      </c>
      <c r="D26" s="41">
        <v>35</v>
      </c>
      <c r="E26" s="40">
        <v>51</v>
      </c>
      <c r="F26" s="40">
        <v>55</v>
      </c>
      <c r="G26" s="29">
        <f t="shared" ref="G26:G36" si="3">SUM(E26+F26)</f>
        <v>106</v>
      </c>
      <c r="H26" s="140">
        <f t="shared" ref="H26:H36" si="4">(G26-D26)</f>
        <v>71</v>
      </c>
      <c r="I26" s="63">
        <v>27752</v>
      </c>
      <c r="J26" s="73" t="s">
        <v>18</v>
      </c>
      <c r="K26" s="50">
        <f t="shared" ref="K26:K36" si="5">(F26-D26*0.5)</f>
        <v>37.5</v>
      </c>
    </row>
    <row r="27" spans="1:11" ht="20.25" thickBot="1">
      <c r="A27" s="32" t="s">
        <v>43</v>
      </c>
      <c r="B27" s="39" t="s">
        <v>34</v>
      </c>
      <c r="C27" s="40">
        <v>41.7</v>
      </c>
      <c r="D27" s="41">
        <v>41</v>
      </c>
      <c r="E27" s="40">
        <v>57</v>
      </c>
      <c r="F27" s="40">
        <v>56</v>
      </c>
      <c r="G27" s="29">
        <f t="shared" si="3"/>
        <v>113</v>
      </c>
      <c r="H27" s="140">
        <f t="shared" si="4"/>
        <v>72</v>
      </c>
      <c r="I27" s="63">
        <v>20615</v>
      </c>
      <c r="J27" s="73" t="s">
        <v>19</v>
      </c>
      <c r="K27" s="50">
        <f t="shared" si="5"/>
        <v>35.5</v>
      </c>
    </row>
    <row r="28" spans="1:11">
      <c r="A28" s="32" t="s">
        <v>283</v>
      </c>
      <c r="B28" s="39" t="s">
        <v>35</v>
      </c>
      <c r="C28" s="40">
        <v>53.4</v>
      </c>
      <c r="D28" s="41">
        <v>53</v>
      </c>
      <c r="E28" s="40">
        <v>58</v>
      </c>
      <c r="F28" s="40">
        <v>67</v>
      </c>
      <c r="G28" s="29">
        <f t="shared" si="3"/>
        <v>125</v>
      </c>
      <c r="H28" s="52">
        <f t="shared" si="4"/>
        <v>72</v>
      </c>
      <c r="I28" s="63">
        <v>21107</v>
      </c>
      <c r="K28" s="50">
        <f t="shared" si="5"/>
        <v>40.5</v>
      </c>
    </row>
    <row r="29" spans="1:11">
      <c r="A29" s="32" t="s">
        <v>229</v>
      </c>
      <c r="B29" s="39" t="s">
        <v>36</v>
      </c>
      <c r="C29" s="40">
        <v>20.399999999999999</v>
      </c>
      <c r="D29" s="41">
        <v>19</v>
      </c>
      <c r="E29" s="40">
        <v>48</v>
      </c>
      <c r="F29" s="40">
        <v>45</v>
      </c>
      <c r="G29" s="29">
        <f t="shared" si="3"/>
        <v>93</v>
      </c>
      <c r="H29" s="52">
        <f t="shared" si="4"/>
        <v>74</v>
      </c>
      <c r="I29" s="63">
        <v>27154</v>
      </c>
      <c r="K29" s="50">
        <f t="shared" si="5"/>
        <v>35.5</v>
      </c>
    </row>
    <row r="30" spans="1:11">
      <c r="A30" s="32" t="s">
        <v>284</v>
      </c>
      <c r="B30" s="39" t="s">
        <v>35</v>
      </c>
      <c r="C30" s="40">
        <v>21.2</v>
      </c>
      <c r="D30" s="41">
        <v>20</v>
      </c>
      <c r="E30" s="40">
        <v>49</v>
      </c>
      <c r="F30" s="40">
        <v>47</v>
      </c>
      <c r="G30" s="29">
        <f t="shared" si="3"/>
        <v>96</v>
      </c>
      <c r="H30" s="52">
        <f t="shared" si="4"/>
        <v>76</v>
      </c>
      <c r="I30" s="63">
        <v>23820</v>
      </c>
      <c r="K30" s="50">
        <f t="shared" si="5"/>
        <v>37</v>
      </c>
    </row>
    <row r="31" spans="1:11">
      <c r="A31" s="32" t="s">
        <v>42</v>
      </c>
      <c r="B31" s="39" t="s">
        <v>34</v>
      </c>
      <c r="C31" s="40">
        <v>39.700000000000003</v>
      </c>
      <c r="D31" s="41">
        <v>39</v>
      </c>
      <c r="E31" s="40">
        <v>59</v>
      </c>
      <c r="F31" s="40">
        <v>58</v>
      </c>
      <c r="G31" s="29">
        <f t="shared" si="3"/>
        <v>117</v>
      </c>
      <c r="H31" s="52">
        <f t="shared" si="4"/>
        <v>78</v>
      </c>
      <c r="I31" s="63">
        <v>20992</v>
      </c>
      <c r="K31" s="50">
        <f t="shared" si="5"/>
        <v>38.5</v>
      </c>
    </row>
    <row r="32" spans="1:11">
      <c r="A32" s="32" t="s">
        <v>262</v>
      </c>
      <c r="B32" s="39" t="s">
        <v>34</v>
      </c>
      <c r="C32" s="40">
        <v>29.3</v>
      </c>
      <c r="D32" s="41">
        <v>28</v>
      </c>
      <c r="E32" s="40">
        <v>51</v>
      </c>
      <c r="F32" s="40">
        <v>56</v>
      </c>
      <c r="G32" s="29">
        <f t="shared" si="3"/>
        <v>107</v>
      </c>
      <c r="H32" s="52">
        <f t="shared" si="4"/>
        <v>79</v>
      </c>
      <c r="I32" s="63">
        <v>21460</v>
      </c>
      <c r="K32" s="50">
        <f t="shared" si="5"/>
        <v>42</v>
      </c>
    </row>
    <row r="33" spans="1:11">
      <c r="A33" s="32" t="s">
        <v>247</v>
      </c>
      <c r="B33" s="39" t="s">
        <v>34</v>
      </c>
      <c r="C33" s="40">
        <v>34.299999999999997</v>
      </c>
      <c r="D33" s="41">
        <v>33</v>
      </c>
      <c r="E33" s="40">
        <v>54</v>
      </c>
      <c r="F33" s="40">
        <v>58</v>
      </c>
      <c r="G33" s="29">
        <f t="shared" si="3"/>
        <v>112</v>
      </c>
      <c r="H33" s="52">
        <f t="shared" si="4"/>
        <v>79</v>
      </c>
      <c r="I33" s="63">
        <v>26952</v>
      </c>
      <c r="K33" s="50">
        <f t="shared" si="5"/>
        <v>41.5</v>
      </c>
    </row>
    <row r="34" spans="1:11">
      <c r="A34" s="32" t="s">
        <v>40</v>
      </c>
      <c r="B34" s="39" t="s">
        <v>47</v>
      </c>
      <c r="C34" s="40">
        <v>28.5</v>
      </c>
      <c r="D34" s="41">
        <v>27</v>
      </c>
      <c r="E34" s="40">
        <v>50</v>
      </c>
      <c r="F34" s="40">
        <v>57</v>
      </c>
      <c r="G34" s="29">
        <f t="shared" si="3"/>
        <v>107</v>
      </c>
      <c r="H34" s="52">
        <f t="shared" si="4"/>
        <v>80</v>
      </c>
      <c r="I34" s="63">
        <v>26325</v>
      </c>
      <c r="K34" s="50">
        <f t="shared" si="5"/>
        <v>43.5</v>
      </c>
    </row>
    <row r="35" spans="1:11">
      <c r="A35" s="32" t="s">
        <v>270</v>
      </c>
      <c r="B35" s="39" t="s">
        <v>298</v>
      </c>
      <c r="C35" s="40">
        <v>24.7</v>
      </c>
      <c r="D35" s="41">
        <v>24</v>
      </c>
      <c r="E35" s="40">
        <v>56</v>
      </c>
      <c r="F35" s="40">
        <v>50</v>
      </c>
      <c r="G35" s="29">
        <f t="shared" si="3"/>
        <v>106</v>
      </c>
      <c r="H35" s="52">
        <f t="shared" si="4"/>
        <v>82</v>
      </c>
      <c r="I35" s="63">
        <v>29198</v>
      </c>
      <c r="K35" s="50">
        <f t="shared" si="5"/>
        <v>38</v>
      </c>
    </row>
    <row r="36" spans="1:11">
      <c r="A36" s="32" t="s">
        <v>230</v>
      </c>
      <c r="B36" s="39" t="s">
        <v>34</v>
      </c>
      <c r="C36" s="40">
        <v>34</v>
      </c>
      <c r="D36" s="41">
        <v>33</v>
      </c>
      <c r="E36" s="40">
        <v>56</v>
      </c>
      <c r="F36" s="40">
        <v>63</v>
      </c>
      <c r="G36" s="29">
        <f t="shared" si="3"/>
        <v>119</v>
      </c>
      <c r="H36" s="52">
        <f t="shared" si="4"/>
        <v>86</v>
      </c>
      <c r="I36" s="63">
        <v>17465</v>
      </c>
      <c r="K36" s="50">
        <f t="shared" si="5"/>
        <v>46.5</v>
      </c>
    </row>
    <row r="37" spans="1:11">
      <c r="A37" s="32" t="s">
        <v>282</v>
      </c>
      <c r="B37" s="39" t="s">
        <v>27</v>
      </c>
      <c r="C37" s="40">
        <v>28.3</v>
      </c>
      <c r="D37" s="41" t="s">
        <v>5</v>
      </c>
      <c r="E37" s="40" t="s">
        <v>313</v>
      </c>
      <c r="F37" s="40" t="s">
        <v>314</v>
      </c>
      <c r="G37" s="127" t="s">
        <v>9</v>
      </c>
      <c r="H37" s="64" t="s">
        <v>9</v>
      </c>
      <c r="I37" s="63">
        <v>23148</v>
      </c>
    </row>
    <row r="38" spans="1:11">
      <c r="A38" s="32" t="s">
        <v>271</v>
      </c>
      <c r="B38" s="39" t="s">
        <v>36</v>
      </c>
      <c r="C38" s="40">
        <v>30.9</v>
      </c>
      <c r="D38" s="41" t="s">
        <v>5</v>
      </c>
      <c r="E38" s="40" t="s">
        <v>313</v>
      </c>
      <c r="F38" s="40" t="s">
        <v>314</v>
      </c>
      <c r="G38" s="127" t="s">
        <v>9</v>
      </c>
      <c r="H38" s="64" t="s">
        <v>9</v>
      </c>
      <c r="I38" s="63">
        <v>23358</v>
      </c>
    </row>
  </sheetData>
  <sortState xmlns:xlrd2="http://schemas.microsoft.com/office/spreadsheetml/2017/richdata2" ref="A13:I22">
    <sortCondition ref="H13:H22"/>
    <sortCondition ref="F13:F22"/>
    <sortCondition ref="E13:E22"/>
  </sortState>
  <mergeCells count="9">
    <mergeCell ref="A24:H24"/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212"/>
  <sheetViews>
    <sheetView zoomScale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0" customWidth="1"/>
    <col min="9" max="9" width="12.85546875" style="27" customWidth="1"/>
    <col min="10" max="10" width="9.5703125" style="43" customWidth="1"/>
    <col min="11" max="11" width="16" style="1" bestFit="1" customWidth="1"/>
    <col min="12" max="12" width="24.42578125" style="1" bestFit="1" customWidth="1"/>
    <col min="13" max="16384" width="11.42578125" style="1"/>
  </cols>
  <sheetData>
    <row r="1" spans="1:20" ht="30.75">
      <c r="A1" s="156" t="s">
        <v>6</v>
      </c>
      <c r="B1" s="156"/>
      <c r="C1" s="156"/>
      <c r="D1" s="156"/>
      <c r="E1" s="156"/>
      <c r="F1" s="156"/>
      <c r="G1" s="156"/>
      <c r="H1" s="156"/>
      <c r="I1" s="1"/>
    </row>
    <row r="2" spans="1:20" ht="30.75">
      <c r="A2" s="156" t="s">
        <v>7</v>
      </c>
      <c r="B2" s="156"/>
      <c r="C2" s="156"/>
      <c r="D2" s="156"/>
      <c r="E2" s="156"/>
      <c r="F2" s="156"/>
      <c r="G2" s="156"/>
      <c r="H2" s="156"/>
      <c r="I2" s="1"/>
    </row>
    <row r="3" spans="1:20">
      <c r="A3" s="1"/>
      <c r="B3" s="1"/>
      <c r="C3" s="1"/>
      <c r="D3" s="1"/>
      <c r="E3" s="1"/>
      <c r="F3" s="1"/>
      <c r="G3" s="1"/>
      <c r="H3" s="1"/>
      <c r="I3" s="1"/>
    </row>
    <row r="4" spans="1:20" ht="25.5">
      <c r="A4" s="157" t="str">
        <f>DAM!A4</f>
        <v>CLUB MAR DEL PLATA S.A.</v>
      </c>
      <c r="B4" s="157"/>
      <c r="C4" s="157"/>
      <c r="D4" s="157"/>
      <c r="E4" s="157"/>
      <c r="F4" s="157"/>
      <c r="G4" s="157"/>
      <c r="H4" s="157"/>
      <c r="I4" s="1"/>
    </row>
    <row r="5" spans="1:20" ht="25.5">
      <c r="A5" s="157" t="str">
        <f>DAM!A5</f>
        <v>Golf Los Acantilados</v>
      </c>
      <c r="B5" s="157"/>
      <c r="C5" s="157"/>
      <c r="D5" s="157"/>
      <c r="E5" s="157"/>
      <c r="F5" s="157"/>
      <c r="G5" s="157"/>
      <c r="H5" s="157"/>
      <c r="I5" s="1"/>
    </row>
    <row r="6" spans="1:20" ht="26.25">
      <c r="A6" s="158" t="str">
        <f>DAM!A6</f>
        <v>5° FECHA DEL RANKING DE MAYORES</v>
      </c>
      <c r="B6" s="158"/>
      <c r="C6" s="158"/>
      <c r="D6" s="158"/>
      <c r="E6" s="158"/>
      <c r="F6" s="158"/>
      <c r="G6" s="158"/>
      <c r="H6" s="158"/>
      <c r="I6" s="1"/>
    </row>
    <row r="7" spans="1:20" ht="20.25">
      <c r="A7" s="6"/>
      <c r="B7" s="6"/>
      <c r="C7" s="6"/>
      <c r="D7" s="6"/>
      <c r="E7" s="6"/>
      <c r="F7" s="6"/>
      <c r="G7" s="6"/>
      <c r="H7" s="6"/>
      <c r="I7" s="1"/>
    </row>
    <row r="8" spans="1:20" ht="19.5">
      <c r="A8" s="159" t="s">
        <v>20</v>
      </c>
      <c r="B8" s="159"/>
      <c r="C8" s="159"/>
      <c r="D8" s="159"/>
      <c r="E8" s="159"/>
      <c r="F8" s="159"/>
      <c r="G8" s="159"/>
      <c r="H8" s="159"/>
      <c r="I8" s="1"/>
    </row>
    <row r="9" spans="1:20" ht="19.5">
      <c r="A9" s="160" t="str">
        <f>'CAB Hasta 9,9'!A9:H9</f>
        <v>SABADO 07 Y DOMINGO 08 DE SEPTIEMBRE DE 2024</v>
      </c>
      <c r="B9" s="160"/>
      <c r="C9" s="160"/>
      <c r="D9" s="160"/>
      <c r="E9" s="160"/>
      <c r="F9" s="160"/>
      <c r="G9" s="160"/>
      <c r="H9" s="160"/>
      <c r="I9" s="1"/>
    </row>
    <row r="10" spans="1:20" ht="20.25" thickBot="1">
      <c r="A10" s="161"/>
      <c r="B10" s="161"/>
      <c r="C10" s="161"/>
      <c r="D10" s="161"/>
      <c r="E10" s="161"/>
      <c r="F10" s="161"/>
      <c r="G10" s="161"/>
      <c r="H10" s="161"/>
      <c r="I10" s="1"/>
    </row>
    <row r="11" spans="1:20" ht="20.25" thickBot="1">
      <c r="A11" s="153" t="s">
        <v>25</v>
      </c>
      <c r="B11" s="154"/>
      <c r="C11" s="154"/>
      <c r="D11" s="154"/>
      <c r="E11" s="154"/>
      <c r="F11" s="154"/>
      <c r="G11" s="154"/>
      <c r="H11" s="155"/>
      <c r="I11" s="1"/>
    </row>
    <row r="12" spans="1:20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72" t="s">
        <v>9</v>
      </c>
      <c r="I12" s="48" t="s">
        <v>22</v>
      </c>
      <c r="J12" s="43"/>
      <c r="K12" s="66">
        <v>45657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 ht="19.5">
      <c r="A13" s="32" t="s">
        <v>113</v>
      </c>
      <c r="B13" s="39" t="s">
        <v>302</v>
      </c>
      <c r="C13" s="40">
        <v>1</v>
      </c>
      <c r="D13" s="41">
        <v>1</v>
      </c>
      <c r="E13" s="40">
        <v>34</v>
      </c>
      <c r="F13" s="40">
        <v>34</v>
      </c>
      <c r="G13" s="65">
        <f t="shared" ref="G13:G44" si="0">SUM(E13+F13)</f>
        <v>68</v>
      </c>
      <c r="H13" s="64" t="s">
        <v>9</v>
      </c>
      <c r="I13" s="63">
        <v>29431</v>
      </c>
      <c r="J13" s="74" t="s">
        <v>30</v>
      </c>
      <c r="K13" s="55">
        <f>DATEDIF(I13,$K$12,"Y")</f>
        <v>44</v>
      </c>
    </row>
    <row r="14" spans="1:20" ht="19.5">
      <c r="A14" s="32" t="s">
        <v>142</v>
      </c>
      <c r="B14" s="39" t="s">
        <v>34</v>
      </c>
      <c r="C14" s="40">
        <v>1.6</v>
      </c>
      <c r="D14" s="41">
        <v>2</v>
      </c>
      <c r="E14" s="40">
        <v>34</v>
      </c>
      <c r="F14" s="40">
        <v>35</v>
      </c>
      <c r="G14" s="65">
        <f t="shared" si="0"/>
        <v>69</v>
      </c>
      <c r="H14" s="64" t="s">
        <v>9</v>
      </c>
      <c r="I14" s="63">
        <v>27313</v>
      </c>
      <c r="J14" s="74" t="s">
        <v>31</v>
      </c>
      <c r="K14" s="55">
        <f t="shared" ref="K14:K27" si="1">DATEDIF(I14,$K$12,"Y")</f>
        <v>50</v>
      </c>
    </row>
    <row r="15" spans="1:20">
      <c r="A15" s="32" t="s">
        <v>132</v>
      </c>
      <c r="B15" s="39" t="s">
        <v>300</v>
      </c>
      <c r="C15" s="40">
        <v>-1.1000000000000001</v>
      </c>
      <c r="D15" s="41">
        <v>-1</v>
      </c>
      <c r="E15" s="40">
        <v>35</v>
      </c>
      <c r="F15" s="40">
        <v>35</v>
      </c>
      <c r="G15" s="29">
        <f t="shared" si="0"/>
        <v>70</v>
      </c>
      <c r="H15" s="64" t="s">
        <v>9</v>
      </c>
      <c r="I15" s="63">
        <v>35076</v>
      </c>
      <c r="K15" s="55">
        <f t="shared" si="1"/>
        <v>28</v>
      </c>
    </row>
    <row r="16" spans="1:20">
      <c r="A16" s="32" t="s">
        <v>91</v>
      </c>
      <c r="B16" s="39" t="s">
        <v>302</v>
      </c>
      <c r="C16" s="40">
        <v>0</v>
      </c>
      <c r="D16" s="41">
        <v>0</v>
      </c>
      <c r="E16" s="40">
        <v>37</v>
      </c>
      <c r="F16" s="40">
        <v>35</v>
      </c>
      <c r="G16" s="29">
        <f t="shared" si="0"/>
        <v>72</v>
      </c>
      <c r="H16" s="64" t="s">
        <v>9</v>
      </c>
      <c r="I16" s="63">
        <v>32333</v>
      </c>
      <c r="K16" s="55">
        <f t="shared" si="1"/>
        <v>36</v>
      </c>
    </row>
    <row r="17" spans="1:11">
      <c r="A17" s="32" t="s">
        <v>69</v>
      </c>
      <c r="B17" s="39" t="s">
        <v>27</v>
      </c>
      <c r="C17" s="40">
        <v>-2</v>
      </c>
      <c r="D17" s="41">
        <v>-2</v>
      </c>
      <c r="E17" s="40">
        <v>40</v>
      </c>
      <c r="F17" s="40">
        <v>33</v>
      </c>
      <c r="G17" s="29">
        <f t="shared" si="0"/>
        <v>73</v>
      </c>
      <c r="H17" s="64" t="s">
        <v>9</v>
      </c>
      <c r="I17" s="63">
        <v>36181</v>
      </c>
      <c r="K17" s="55">
        <f t="shared" si="1"/>
        <v>25</v>
      </c>
    </row>
    <row r="18" spans="1:11">
      <c r="A18" s="32" t="s">
        <v>124</v>
      </c>
      <c r="B18" s="39" t="s">
        <v>352</v>
      </c>
      <c r="C18" s="40">
        <v>-0.8</v>
      </c>
      <c r="D18" s="41">
        <v>-1</v>
      </c>
      <c r="E18" s="40">
        <v>38</v>
      </c>
      <c r="F18" s="40">
        <v>35</v>
      </c>
      <c r="G18" s="29">
        <f t="shared" si="0"/>
        <v>73</v>
      </c>
      <c r="H18" s="64" t="s">
        <v>9</v>
      </c>
      <c r="I18" s="63">
        <v>34117</v>
      </c>
      <c r="K18" s="55">
        <f t="shared" si="1"/>
        <v>31</v>
      </c>
    </row>
    <row r="19" spans="1:11">
      <c r="A19" s="32" t="s">
        <v>122</v>
      </c>
      <c r="B19" s="39" t="s">
        <v>299</v>
      </c>
      <c r="C19" s="40">
        <v>-1.4</v>
      </c>
      <c r="D19" s="41">
        <v>-2</v>
      </c>
      <c r="E19" s="40">
        <v>38</v>
      </c>
      <c r="F19" s="40">
        <v>35</v>
      </c>
      <c r="G19" s="29">
        <f t="shared" si="0"/>
        <v>73</v>
      </c>
      <c r="H19" s="64" t="s">
        <v>9</v>
      </c>
      <c r="I19" s="63">
        <v>33685</v>
      </c>
      <c r="K19" s="55">
        <f t="shared" si="1"/>
        <v>32</v>
      </c>
    </row>
    <row r="20" spans="1:11">
      <c r="A20" s="32" t="s">
        <v>109</v>
      </c>
      <c r="B20" s="39" t="s">
        <v>35</v>
      </c>
      <c r="C20" s="40">
        <v>0.5</v>
      </c>
      <c r="D20" s="41">
        <v>0</v>
      </c>
      <c r="E20" s="40">
        <v>36</v>
      </c>
      <c r="F20" s="40">
        <v>37</v>
      </c>
      <c r="G20" s="29">
        <f t="shared" si="0"/>
        <v>73</v>
      </c>
      <c r="H20" s="64" t="s">
        <v>9</v>
      </c>
      <c r="I20" s="63">
        <v>25144</v>
      </c>
      <c r="K20" s="55">
        <f t="shared" si="1"/>
        <v>56</v>
      </c>
    </row>
    <row r="21" spans="1:11">
      <c r="A21" s="32" t="s">
        <v>129</v>
      </c>
      <c r="B21" s="39" t="s">
        <v>299</v>
      </c>
      <c r="C21" s="40">
        <v>2.6</v>
      </c>
      <c r="D21" s="41">
        <v>3</v>
      </c>
      <c r="E21" s="40">
        <v>32</v>
      </c>
      <c r="F21" s="40">
        <v>41</v>
      </c>
      <c r="G21" s="29">
        <f t="shared" si="0"/>
        <v>73</v>
      </c>
      <c r="H21" s="64" t="s">
        <v>9</v>
      </c>
      <c r="I21" s="63">
        <v>34564</v>
      </c>
      <c r="K21" s="55">
        <f t="shared" si="1"/>
        <v>30</v>
      </c>
    </row>
    <row r="22" spans="1:11">
      <c r="A22" s="32" t="s">
        <v>71</v>
      </c>
      <c r="B22" s="39" t="s">
        <v>27</v>
      </c>
      <c r="C22" s="40">
        <v>1.6</v>
      </c>
      <c r="D22" s="41">
        <v>2</v>
      </c>
      <c r="E22" s="40">
        <v>38</v>
      </c>
      <c r="F22" s="40">
        <v>36</v>
      </c>
      <c r="G22" s="29">
        <f t="shared" si="0"/>
        <v>74</v>
      </c>
      <c r="H22" s="64" t="s">
        <v>9</v>
      </c>
      <c r="I22" s="63">
        <v>35717</v>
      </c>
      <c r="K22" s="55">
        <f t="shared" si="1"/>
        <v>27</v>
      </c>
    </row>
    <row r="23" spans="1:11">
      <c r="A23" s="32" t="s">
        <v>107</v>
      </c>
      <c r="B23" s="39" t="s">
        <v>36</v>
      </c>
      <c r="C23" s="40">
        <v>2.8</v>
      </c>
      <c r="D23" s="41">
        <v>3</v>
      </c>
      <c r="E23" s="40">
        <v>35</v>
      </c>
      <c r="F23" s="40">
        <v>39</v>
      </c>
      <c r="G23" s="29">
        <f t="shared" si="0"/>
        <v>74</v>
      </c>
      <c r="H23" s="64" t="s">
        <v>9</v>
      </c>
      <c r="I23" s="63">
        <v>32925</v>
      </c>
      <c r="K23" s="55">
        <f t="shared" si="1"/>
        <v>34</v>
      </c>
    </row>
    <row r="24" spans="1:11">
      <c r="A24" s="32" t="s">
        <v>87</v>
      </c>
      <c r="B24" s="39" t="s">
        <v>302</v>
      </c>
      <c r="C24" s="40">
        <v>5.0999999999999996</v>
      </c>
      <c r="D24" s="41">
        <v>5</v>
      </c>
      <c r="E24" s="40">
        <v>39</v>
      </c>
      <c r="F24" s="40">
        <v>36</v>
      </c>
      <c r="G24" s="29">
        <f t="shared" si="0"/>
        <v>75</v>
      </c>
      <c r="H24" s="64" t="s">
        <v>9</v>
      </c>
      <c r="I24" s="63">
        <v>34101</v>
      </c>
      <c r="K24" s="55">
        <f t="shared" si="1"/>
        <v>31</v>
      </c>
    </row>
    <row r="25" spans="1:11">
      <c r="A25" s="32" t="s">
        <v>92</v>
      </c>
      <c r="B25" s="39" t="s">
        <v>302</v>
      </c>
      <c r="C25" s="40">
        <v>6.1</v>
      </c>
      <c r="D25" s="41">
        <v>6</v>
      </c>
      <c r="E25" s="40">
        <v>38</v>
      </c>
      <c r="F25" s="40">
        <v>37</v>
      </c>
      <c r="G25" s="29">
        <f t="shared" si="0"/>
        <v>75</v>
      </c>
      <c r="H25" s="64" t="s">
        <v>9</v>
      </c>
      <c r="I25" s="63">
        <v>25621</v>
      </c>
      <c r="K25" s="55">
        <f t="shared" si="1"/>
        <v>54</v>
      </c>
    </row>
    <row r="26" spans="1:11">
      <c r="A26" s="32" t="s">
        <v>111</v>
      </c>
      <c r="B26" s="39" t="s">
        <v>27</v>
      </c>
      <c r="C26" s="40">
        <v>-1.8</v>
      </c>
      <c r="D26" s="41">
        <v>-2</v>
      </c>
      <c r="E26" s="40">
        <v>38</v>
      </c>
      <c r="F26" s="40">
        <v>37</v>
      </c>
      <c r="G26" s="29">
        <f t="shared" si="0"/>
        <v>75</v>
      </c>
      <c r="H26" s="64" t="s">
        <v>9</v>
      </c>
      <c r="I26" s="63">
        <v>30234</v>
      </c>
      <c r="K26" s="55">
        <f t="shared" si="1"/>
        <v>42</v>
      </c>
    </row>
    <row r="27" spans="1:11">
      <c r="A27" s="32" t="s">
        <v>149</v>
      </c>
      <c r="B27" s="39" t="s">
        <v>47</v>
      </c>
      <c r="C27" s="40">
        <v>4.7</v>
      </c>
      <c r="D27" s="41">
        <v>5</v>
      </c>
      <c r="E27" s="40">
        <v>36</v>
      </c>
      <c r="F27" s="40">
        <v>39</v>
      </c>
      <c r="G27" s="29">
        <f t="shared" si="0"/>
        <v>75</v>
      </c>
      <c r="H27" s="64" t="s">
        <v>9</v>
      </c>
      <c r="I27" s="63">
        <v>28445</v>
      </c>
      <c r="K27" s="55">
        <f t="shared" si="1"/>
        <v>47</v>
      </c>
    </row>
    <row r="28" spans="1:11">
      <c r="A28" s="32" t="s">
        <v>112</v>
      </c>
      <c r="B28" s="39" t="s">
        <v>27</v>
      </c>
      <c r="C28" s="40">
        <v>0.8</v>
      </c>
      <c r="D28" s="41">
        <v>1</v>
      </c>
      <c r="E28" s="40">
        <v>36</v>
      </c>
      <c r="F28" s="40">
        <v>39</v>
      </c>
      <c r="G28" s="29">
        <f t="shared" si="0"/>
        <v>75</v>
      </c>
      <c r="H28" s="64" t="s">
        <v>9</v>
      </c>
      <c r="I28" s="63">
        <v>26222</v>
      </c>
      <c r="K28" s="55">
        <f t="shared" ref="K28:K50" si="2">DATEDIF(I28,$K$12,"Y")</f>
        <v>53</v>
      </c>
    </row>
    <row r="29" spans="1:11">
      <c r="A29" s="32" t="s">
        <v>147</v>
      </c>
      <c r="B29" s="39" t="s">
        <v>36</v>
      </c>
      <c r="C29" s="40">
        <v>1.7</v>
      </c>
      <c r="D29" s="41">
        <v>2</v>
      </c>
      <c r="E29" s="40">
        <v>39</v>
      </c>
      <c r="F29" s="40">
        <v>37</v>
      </c>
      <c r="G29" s="29">
        <f t="shared" si="0"/>
        <v>76</v>
      </c>
      <c r="H29" s="64" t="s">
        <v>9</v>
      </c>
      <c r="I29" s="63">
        <v>22291</v>
      </c>
      <c r="K29" s="55">
        <f t="shared" si="2"/>
        <v>63</v>
      </c>
    </row>
    <row r="30" spans="1:11">
      <c r="A30" s="32" t="s">
        <v>72</v>
      </c>
      <c r="B30" s="39" t="s">
        <v>27</v>
      </c>
      <c r="C30" s="40">
        <v>1.3</v>
      </c>
      <c r="D30" s="41">
        <v>1</v>
      </c>
      <c r="E30" s="40">
        <v>39</v>
      </c>
      <c r="F30" s="40">
        <v>37</v>
      </c>
      <c r="G30" s="29">
        <f t="shared" si="0"/>
        <v>76</v>
      </c>
      <c r="H30" s="64" t="s">
        <v>9</v>
      </c>
      <c r="I30" s="63">
        <v>34256</v>
      </c>
      <c r="K30" s="55">
        <f t="shared" si="2"/>
        <v>31</v>
      </c>
    </row>
    <row r="31" spans="1:11">
      <c r="A31" s="32" t="s">
        <v>105</v>
      </c>
      <c r="B31" s="39" t="s">
        <v>36</v>
      </c>
      <c r="C31" s="40">
        <v>-0.6</v>
      </c>
      <c r="D31" s="41">
        <v>-1</v>
      </c>
      <c r="E31" s="40">
        <v>39</v>
      </c>
      <c r="F31" s="40">
        <v>37</v>
      </c>
      <c r="G31" s="29">
        <f t="shared" si="0"/>
        <v>76</v>
      </c>
      <c r="H31" s="64" t="s">
        <v>9</v>
      </c>
      <c r="I31" s="63">
        <v>27636</v>
      </c>
      <c r="K31" s="55">
        <f t="shared" si="2"/>
        <v>49</v>
      </c>
    </row>
    <row r="32" spans="1:11">
      <c r="A32" s="32" t="s">
        <v>173</v>
      </c>
      <c r="B32" s="39" t="s">
        <v>36</v>
      </c>
      <c r="C32" s="40">
        <v>5.2</v>
      </c>
      <c r="D32" s="41">
        <v>6</v>
      </c>
      <c r="E32" s="40">
        <v>36</v>
      </c>
      <c r="F32" s="40">
        <v>40</v>
      </c>
      <c r="G32" s="29">
        <f t="shared" si="0"/>
        <v>76</v>
      </c>
      <c r="H32" s="64" t="s">
        <v>9</v>
      </c>
      <c r="I32" s="63">
        <v>26606</v>
      </c>
      <c r="K32" s="55">
        <f t="shared" si="2"/>
        <v>52</v>
      </c>
    </row>
    <row r="33" spans="1:11">
      <c r="A33" s="32" t="s">
        <v>108</v>
      </c>
      <c r="B33" s="39" t="s">
        <v>35</v>
      </c>
      <c r="C33" s="40">
        <v>2.4</v>
      </c>
      <c r="D33" s="41">
        <v>2</v>
      </c>
      <c r="E33" s="40">
        <v>36</v>
      </c>
      <c r="F33" s="40">
        <v>40</v>
      </c>
      <c r="G33" s="29">
        <f t="shared" si="0"/>
        <v>76</v>
      </c>
      <c r="H33" s="64" t="s">
        <v>9</v>
      </c>
      <c r="I33" s="63">
        <v>29151</v>
      </c>
      <c r="J33" s="87"/>
      <c r="K33" s="55">
        <f t="shared" si="2"/>
        <v>45</v>
      </c>
    </row>
    <row r="34" spans="1:11">
      <c r="A34" s="32" t="s">
        <v>335</v>
      </c>
      <c r="B34" s="39" t="s">
        <v>27</v>
      </c>
      <c r="C34" s="40">
        <v>9.1999999999999993</v>
      </c>
      <c r="D34" s="41">
        <v>10</v>
      </c>
      <c r="E34" s="40">
        <v>39</v>
      </c>
      <c r="F34" s="40">
        <v>38</v>
      </c>
      <c r="G34" s="29">
        <f t="shared" si="0"/>
        <v>77</v>
      </c>
      <c r="H34" s="64" t="s">
        <v>9</v>
      </c>
      <c r="I34" s="63">
        <v>27653</v>
      </c>
      <c r="K34" s="55">
        <f t="shared" si="2"/>
        <v>49</v>
      </c>
    </row>
    <row r="35" spans="1:11">
      <c r="A35" s="32" t="s">
        <v>336</v>
      </c>
      <c r="B35" s="39" t="s">
        <v>27</v>
      </c>
      <c r="C35" s="40">
        <v>3.6</v>
      </c>
      <c r="D35" s="41">
        <v>4</v>
      </c>
      <c r="E35" s="40">
        <v>36</v>
      </c>
      <c r="F35" s="40">
        <v>41</v>
      </c>
      <c r="G35" s="29">
        <f t="shared" si="0"/>
        <v>77</v>
      </c>
      <c r="H35" s="64" t="s">
        <v>9</v>
      </c>
      <c r="I35" s="63">
        <v>30173</v>
      </c>
      <c r="K35" s="55">
        <f t="shared" si="2"/>
        <v>42</v>
      </c>
    </row>
    <row r="36" spans="1:11">
      <c r="A36" s="32" t="s">
        <v>351</v>
      </c>
      <c r="B36" s="39" t="s">
        <v>35</v>
      </c>
      <c r="C36" s="40">
        <v>-0.6</v>
      </c>
      <c r="D36" s="41">
        <v>-1</v>
      </c>
      <c r="E36" s="40">
        <v>36</v>
      </c>
      <c r="F36" s="40">
        <v>41</v>
      </c>
      <c r="G36" s="29">
        <f t="shared" si="0"/>
        <v>77</v>
      </c>
      <c r="H36" s="64" t="s">
        <v>9</v>
      </c>
      <c r="I36" s="63">
        <v>34841</v>
      </c>
      <c r="K36" s="55">
        <f t="shared" si="2"/>
        <v>29</v>
      </c>
    </row>
    <row r="37" spans="1:11">
      <c r="A37" s="32" t="s">
        <v>162</v>
      </c>
      <c r="B37" s="39" t="s">
        <v>300</v>
      </c>
      <c r="C37" s="40">
        <v>5.7</v>
      </c>
      <c r="D37" s="41">
        <v>6</v>
      </c>
      <c r="E37" s="40">
        <v>41</v>
      </c>
      <c r="F37" s="40">
        <v>37</v>
      </c>
      <c r="G37" s="29">
        <f t="shared" si="0"/>
        <v>78</v>
      </c>
      <c r="H37" s="64" t="s">
        <v>9</v>
      </c>
      <c r="I37" s="63">
        <v>30485</v>
      </c>
      <c r="K37" s="55">
        <f t="shared" si="2"/>
        <v>41</v>
      </c>
    </row>
    <row r="38" spans="1:11">
      <c r="A38" s="32" t="s">
        <v>141</v>
      </c>
      <c r="B38" s="39" t="s">
        <v>34</v>
      </c>
      <c r="C38" s="40">
        <v>6.7</v>
      </c>
      <c r="D38" s="41">
        <v>7</v>
      </c>
      <c r="E38" s="40">
        <v>38</v>
      </c>
      <c r="F38" s="40">
        <v>40</v>
      </c>
      <c r="G38" s="29">
        <f t="shared" si="0"/>
        <v>78</v>
      </c>
      <c r="H38" s="64" t="s">
        <v>9</v>
      </c>
      <c r="I38" s="63">
        <v>26007</v>
      </c>
      <c r="K38" s="55">
        <f t="shared" si="2"/>
        <v>53</v>
      </c>
    </row>
    <row r="39" spans="1:11">
      <c r="A39" s="32" t="s">
        <v>334</v>
      </c>
      <c r="B39" s="39" t="s">
        <v>27</v>
      </c>
      <c r="C39" s="40">
        <v>4</v>
      </c>
      <c r="D39" s="41">
        <v>4</v>
      </c>
      <c r="E39" s="40">
        <v>38</v>
      </c>
      <c r="F39" s="40">
        <v>40</v>
      </c>
      <c r="G39" s="29">
        <f t="shared" si="0"/>
        <v>78</v>
      </c>
      <c r="H39" s="64" t="s">
        <v>9</v>
      </c>
      <c r="I39" s="63">
        <v>28066</v>
      </c>
      <c r="K39" s="55">
        <f t="shared" si="2"/>
        <v>48</v>
      </c>
    </row>
    <row r="40" spans="1:11">
      <c r="A40" s="32" t="s">
        <v>115</v>
      </c>
      <c r="B40" s="39" t="s">
        <v>36</v>
      </c>
      <c r="C40" s="40">
        <v>-0.7</v>
      </c>
      <c r="D40" s="41">
        <v>-1</v>
      </c>
      <c r="E40" s="40">
        <v>37</v>
      </c>
      <c r="F40" s="40">
        <v>41</v>
      </c>
      <c r="G40" s="29">
        <f t="shared" si="0"/>
        <v>78</v>
      </c>
      <c r="H40" s="64" t="s">
        <v>9</v>
      </c>
      <c r="I40" s="63">
        <v>27448</v>
      </c>
      <c r="K40" s="55">
        <f t="shared" si="2"/>
        <v>49</v>
      </c>
    </row>
    <row r="41" spans="1:11">
      <c r="A41" s="32" t="s">
        <v>81</v>
      </c>
      <c r="B41" s="39" t="s">
        <v>34</v>
      </c>
      <c r="C41" s="40">
        <v>5.3</v>
      </c>
      <c r="D41" s="41">
        <v>6</v>
      </c>
      <c r="E41" s="40">
        <v>36</v>
      </c>
      <c r="F41" s="40">
        <v>42</v>
      </c>
      <c r="G41" s="29">
        <f t="shared" si="0"/>
        <v>78</v>
      </c>
      <c r="H41" s="64" t="s">
        <v>9</v>
      </c>
      <c r="I41" s="63">
        <v>25939</v>
      </c>
      <c r="K41" s="55">
        <f t="shared" si="2"/>
        <v>53</v>
      </c>
    </row>
    <row r="42" spans="1:11">
      <c r="A42" s="32" t="s">
        <v>125</v>
      </c>
      <c r="B42" s="39" t="s">
        <v>299</v>
      </c>
      <c r="C42" s="40">
        <v>2.4</v>
      </c>
      <c r="D42" s="41">
        <v>2</v>
      </c>
      <c r="E42" s="40">
        <v>36</v>
      </c>
      <c r="F42" s="40">
        <v>42</v>
      </c>
      <c r="G42" s="29">
        <f t="shared" si="0"/>
        <v>78</v>
      </c>
      <c r="H42" s="64" t="s">
        <v>9</v>
      </c>
      <c r="I42" s="63">
        <v>28168</v>
      </c>
      <c r="K42" s="55">
        <f t="shared" si="2"/>
        <v>47</v>
      </c>
    </row>
    <row r="43" spans="1:11">
      <c r="A43" s="32" t="s">
        <v>340</v>
      </c>
      <c r="B43" s="39" t="s">
        <v>35</v>
      </c>
      <c r="C43" s="40">
        <v>3.9</v>
      </c>
      <c r="D43" s="41">
        <v>4</v>
      </c>
      <c r="E43" s="40">
        <v>41</v>
      </c>
      <c r="F43" s="40">
        <v>38</v>
      </c>
      <c r="G43" s="29">
        <f t="shared" si="0"/>
        <v>79</v>
      </c>
      <c r="H43" s="64" t="s">
        <v>9</v>
      </c>
      <c r="I43" s="63">
        <v>29994</v>
      </c>
      <c r="K43" s="55">
        <f t="shared" si="2"/>
        <v>42</v>
      </c>
    </row>
    <row r="44" spans="1:11">
      <c r="A44" s="32" t="s">
        <v>82</v>
      </c>
      <c r="B44" s="39" t="s">
        <v>34</v>
      </c>
      <c r="C44" s="40">
        <v>6</v>
      </c>
      <c r="D44" s="41">
        <v>6</v>
      </c>
      <c r="E44" s="40">
        <v>40</v>
      </c>
      <c r="F44" s="40">
        <v>39</v>
      </c>
      <c r="G44" s="29">
        <f t="shared" si="0"/>
        <v>79</v>
      </c>
      <c r="H44" s="64" t="s">
        <v>9</v>
      </c>
      <c r="I44" s="63">
        <v>30725</v>
      </c>
      <c r="K44" s="55">
        <f t="shared" si="2"/>
        <v>40</v>
      </c>
    </row>
    <row r="45" spans="1:11">
      <c r="A45" s="32" t="s">
        <v>148</v>
      </c>
      <c r="B45" s="39" t="s">
        <v>36</v>
      </c>
      <c r="C45" s="40">
        <v>5.5</v>
      </c>
      <c r="D45" s="41">
        <v>6</v>
      </c>
      <c r="E45" s="40">
        <v>37</v>
      </c>
      <c r="F45" s="40">
        <v>42</v>
      </c>
      <c r="G45" s="29">
        <f t="shared" ref="G45:G76" si="3">SUM(E45+F45)</f>
        <v>79</v>
      </c>
      <c r="H45" s="64" t="s">
        <v>9</v>
      </c>
      <c r="I45" s="63">
        <v>21265</v>
      </c>
      <c r="K45" s="55">
        <f t="shared" si="2"/>
        <v>66</v>
      </c>
    </row>
    <row r="46" spans="1:11">
      <c r="A46" s="32" t="s">
        <v>170</v>
      </c>
      <c r="B46" s="39" t="s">
        <v>36</v>
      </c>
      <c r="C46" s="40">
        <v>4.5999999999999996</v>
      </c>
      <c r="D46" s="41">
        <v>5</v>
      </c>
      <c r="E46" s="40">
        <v>40</v>
      </c>
      <c r="F46" s="40">
        <v>40</v>
      </c>
      <c r="G46" s="29">
        <f t="shared" si="3"/>
        <v>80</v>
      </c>
      <c r="H46" s="64" t="s">
        <v>9</v>
      </c>
      <c r="I46" s="63">
        <v>27359</v>
      </c>
      <c r="K46" s="55">
        <f t="shared" si="2"/>
        <v>50</v>
      </c>
    </row>
    <row r="47" spans="1:11">
      <c r="A47" s="32" t="s">
        <v>338</v>
      </c>
      <c r="B47" s="39" t="s">
        <v>27</v>
      </c>
      <c r="C47" s="40">
        <v>2</v>
      </c>
      <c r="D47" s="41">
        <v>2</v>
      </c>
      <c r="E47" s="40">
        <v>39</v>
      </c>
      <c r="F47" s="40">
        <v>41</v>
      </c>
      <c r="G47" s="29">
        <f t="shared" si="3"/>
        <v>80</v>
      </c>
      <c r="H47" s="64" t="s">
        <v>9</v>
      </c>
      <c r="I47" s="63">
        <v>27857</v>
      </c>
      <c r="K47" s="55">
        <f t="shared" si="2"/>
        <v>48</v>
      </c>
    </row>
    <row r="48" spans="1:11">
      <c r="A48" s="32" t="s">
        <v>131</v>
      </c>
      <c r="B48" s="39" t="s">
        <v>299</v>
      </c>
      <c r="C48" s="40">
        <v>4.5</v>
      </c>
      <c r="D48" s="41">
        <v>5</v>
      </c>
      <c r="E48" s="40">
        <v>38</v>
      </c>
      <c r="F48" s="40">
        <v>42</v>
      </c>
      <c r="G48" s="29">
        <f t="shared" si="3"/>
        <v>80</v>
      </c>
      <c r="H48" s="64" t="s">
        <v>9</v>
      </c>
      <c r="I48" s="63">
        <v>31709</v>
      </c>
      <c r="K48" s="55">
        <f t="shared" si="2"/>
        <v>38</v>
      </c>
    </row>
    <row r="49" spans="1:11">
      <c r="A49" s="32" t="s">
        <v>350</v>
      </c>
      <c r="B49" s="39" t="s">
        <v>35</v>
      </c>
      <c r="C49" s="40">
        <v>4.8</v>
      </c>
      <c r="D49" s="41">
        <v>5</v>
      </c>
      <c r="E49" s="40">
        <v>42</v>
      </c>
      <c r="F49" s="40">
        <v>39</v>
      </c>
      <c r="G49" s="29">
        <f t="shared" si="3"/>
        <v>81</v>
      </c>
      <c r="H49" s="64" t="s">
        <v>9</v>
      </c>
      <c r="I49" s="63">
        <v>35313</v>
      </c>
      <c r="K49" s="55">
        <f t="shared" si="2"/>
        <v>28</v>
      </c>
    </row>
    <row r="50" spans="1:11">
      <c r="A50" s="32" t="s">
        <v>88</v>
      </c>
      <c r="B50" s="39" t="s">
        <v>302</v>
      </c>
      <c r="C50" s="40">
        <v>3</v>
      </c>
      <c r="D50" s="41">
        <v>3</v>
      </c>
      <c r="E50" s="40">
        <v>42</v>
      </c>
      <c r="F50" s="40">
        <v>39</v>
      </c>
      <c r="G50" s="29">
        <f t="shared" si="3"/>
        <v>81</v>
      </c>
      <c r="H50" s="64" t="s">
        <v>9</v>
      </c>
      <c r="I50" s="63">
        <v>29353</v>
      </c>
      <c r="K50" s="55">
        <f t="shared" si="2"/>
        <v>44</v>
      </c>
    </row>
    <row r="51" spans="1:11">
      <c r="A51" s="32" t="s">
        <v>85</v>
      </c>
      <c r="B51" s="39" t="s">
        <v>302</v>
      </c>
      <c r="C51" s="40">
        <v>6.3</v>
      </c>
      <c r="D51" s="41">
        <v>7</v>
      </c>
      <c r="E51" s="40">
        <v>41</v>
      </c>
      <c r="F51" s="40">
        <v>40</v>
      </c>
      <c r="G51" s="29">
        <f t="shared" si="3"/>
        <v>81</v>
      </c>
      <c r="H51" s="64" t="s">
        <v>9</v>
      </c>
      <c r="I51" s="63">
        <v>31164</v>
      </c>
      <c r="K51" s="55">
        <f t="shared" ref="K51:K189" si="4">DATEDIF(I51,$K$12,"Y")</f>
        <v>39</v>
      </c>
    </row>
    <row r="52" spans="1:11">
      <c r="A52" s="32" t="s">
        <v>339</v>
      </c>
      <c r="B52" s="39" t="s">
        <v>35</v>
      </c>
      <c r="C52" s="40">
        <v>3.5</v>
      </c>
      <c r="D52" s="41">
        <v>4</v>
      </c>
      <c r="E52" s="40">
        <v>41</v>
      </c>
      <c r="F52" s="40">
        <v>40</v>
      </c>
      <c r="G52" s="29">
        <f t="shared" si="3"/>
        <v>81</v>
      </c>
      <c r="H52" s="64" t="s">
        <v>9</v>
      </c>
      <c r="I52" s="63">
        <v>29031</v>
      </c>
      <c r="K52" s="55">
        <f t="shared" si="4"/>
        <v>45</v>
      </c>
    </row>
    <row r="53" spans="1:11">
      <c r="A53" s="32" t="s">
        <v>127</v>
      </c>
      <c r="B53" s="39" t="s">
        <v>299</v>
      </c>
      <c r="C53" s="40">
        <v>4.3</v>
      </c>
      <c r="D53" s="41">
        <v>5</v>
      </c>
      <c r="E53" s="40">
        <v>40</v>
      </c>
      <c r="F53" s="40">
        <v>41</v>
      </c>
      <c r="G53" s="29">
        <f t="shared" si="3"/>
        <v>81</v>
      </c>
      <c r="H53" s="64" t="s">
        <v>9</v>
      </c>
      <c r="I53" s="63">
        <v>24914</v>
      </c>
      <c r="K53" s="55">
        <f t="shared" si="4"/>
        <v>56</v>
      </c>
    </row>
    <row r="54" spans="1:11">
      <c r="A54" s="32" t="s">
        <v>346</v>
      </c>
      <c r="B54" s="39" t="s">
        <v>36</v>
      </c>
      <c r="C54" s="40">
        <v>7.1</v>
      </c>
      <c r="D54" s="41">
        <v>8</v>
      </c>
      <c r="E54" s="40">
        <v>39</v>
      </c>
      <c r="F54" s="40">
        <v>42</v>
      </c>
      <c r="G54" s="29">
        <f t="shared" si="3"/>
        <v>81</v>
      </c>
      <c r="H54" s="64" t="s">
        <v>9</v>
      </c>
      <c r="I54" s="63">
        <v>26159</v>
      </c>
      <c r="K54" s="55">
        <f t="shared" si="4"/>
        <v>53</v>
      </c>
    </row>
    <row r="55" spans="1:11">
      <c r="A55" s="32" t="s">
        <v>172</v>
      </c>
      <c r="B55" s="39" t="s">
        <v>36</v>
      </c>
      <c r="C55" s="40">
        <v>6.7</v>
      </c>
      <c r="D55" s="41">
        <v>7</v>
      </c>
      <c r="E55" s="40">
        <v>39</v>
      </c>
      <c r="F55" s="40">
        <v>42</v>
      </c>
      <c r="G55" s="29">
        <f t="shared" si="3"/>
        <v>81</v>
      </c>
      <c r="H55" s="64" t="s">
        <v>9</v>
      </c>
      <c r="I55" s="63">
        <v>23045</v>
      </c>
      <c r="K55" s="55">
        <f t="shared" si="4"/>
        <v>61</v>
      </c>
    </row>
    <row r="56" spans="1:11">
      <c r="A56" s="32" t="s">
        <v>234</v>
      </c>
      <c r="B56" s="39" t="s">
        <v>46</v>
      </c>
      <c r="C56" s="40">
        <v>11.2</v>
      </c>
      <c r="D56" s="41">
        <v>12</v>
      </c>
      <c r="E56" s="40">
        <v>43</v>
      </c>
      <c r="F56" s="40">
        <v>39</v>
      </c>
      <c r="G56" s="29">
        <f t="shared" si="3"/>
        <v>82</v>
      </c>
      <c r="H56" s="64" t="s">
        <v>9</v>
      </c>
      <c r="I56" s="63">
        <v>28086</v>
      </c>
      <c r="K56" s="55">
        <f t="shared" si="4"/>
        <v>48</v>
      </c>
    </row>
    <row r="57" spans="1:11">
      <c r="A57" s="32" t="s">
        <v>152</v>
      </c>
      <c r="B57" s="39" t="s">
        <v>44</v>
      </c>
      <c r="C57" s="40">
        <v>6.6</v>
      </c>
      <c r="D57" s="41">
        <v>7</v>
      </c>
      <c r="E57" s="40">
        <v>40</v>
      </c>
      <c r="F57" s="40">
        <v>42</v>
      </c>
      <c r="G57" s="29">
        <f t="shared" si="3"/>
        <v>82</v>
      </c>
      <c r="H57" s="64" t="s">
        <v>9</v>
      </c>
      <c r="I57" s="63">
        <v>21330</v>
      </c>
      <c r="K57" s="55">
        <f t="shared" si="4"/>
        <v>66</v>
      </c>
    </row>
    <row r="58" spans="1:11">
      <c r="A58" s="32" t="s">
        <v>110</v>
      </c>
      <c r="B58" s="39" t="s">
        <v>35</v>
      </c>
      <c r="C58" s="40">
        <v>6</v>
      </c>
      <c r="D58" s="41">
        <v>6</v>
      </c>
      <c r="E58" s="40">
        <v>38</v>
      </c>
      <c r="F58" s="40">
        <v>44</v>
      </c>
      <c r="G58" s="29">
        <f t="shared" si="3"/>
        <v>82</v>
      </c>
      <c r="H58" s="64" t="s">
        <v>9</v>
      </c>
      <c r="I58" s="63">
        <v>20544</v>
      </c>
      <c r="K58" s="55">
        <f t="shared" si="4"/>
        <v>68</v>
      </c>
    </row>
    <row r="59" spans="1:11">
      <c r="A59" s="32" t="s">
        <v>151</v>
      </c>
      <c r="B59" s="39" t="s">
        <v>44</v>
      </c>
      <c r="C59" s="40">
        <v>6.1</v>
      </c>
      <c r="D59" s="41">
        <v>6</v>
      </c>
      <c r="E59" s="40">
        <v>37</v>
      </c>
      <c r="F59" s="40">
        <v>45</v>
      </c>
      <c r="G59" s="29">
        <f t="shared" si="3"/>
        <v>82</v>
      </c>
      <c r="H59" s="64" t="s">
        <v>9</v>
      </c>
      <c r="I59" s="63">
        <v>22732</v>
      </c>
      <c r="J59" s="87"/>
      <c r="K59" s="55">
        <f t="shared" si="4"/>
        <v>62</v>
      </c>
    </row>
    <row r="60" spans="1:11">
      <c r="A60" s="32" t="s">
        <v>154</v>
      </c>
      <c r="B60" s="39" t="s">
        <v>34</v>
      </c>
      <c r="C60" s="40">
        <v>6.6</v>
      </c>
      <c r="D60" s="41">
        <v>7</v>
      </c>
      <c r="E60" s="40">
        <v>45</v>
      </c>
      <c r="F60" s="40">
        <v>38</v>
      </c>
      <c r="G60" s="29">
        <f t="shared" si="3"/>
        <v>83</v>
      </c>
      <c r="H60" s="64" t="s">
        <v>9</v>
      </c>
      <c r="I60" s="63">
        <v>31976</v>
      </c>
      <c r="K60" s="55">
        <f t="shared" si="4"/>
        <v>37</v>
      </c>
    </row>
    <row r="61" spans="1:11">
      <c r="A61" s="32" t="s">
        <v>126</v>
      </c>
      <c r="B61" s="39" t="s">
        <v>299</v>
      </c>
      <c r="C61" s="40">
        <v>8</v>
      </c>
      <c r="D61" s="41">
        <v>9</v>
      </c>
      <c r="E61" s="40">
        <v>43</v>
      </c>
      <c r="F61" s="40">
        <v>40</v>
      </c>
      <c r="G61" s="29">
        <f t="shared" si="3"/>
        <v>83</v>
      </c>
      <c r="H61" s="64" t="s">
        <v>9</v>
      </c>
      <c r="I61" s="63">
        <v>30019</v>
      </c>
      <c r="K61" s="55">
        <f t="shared" si="4"/>
        <v>42</v>
      </c>
    </row>
    <row r="62" spans="1:11">
      <c r="A62" s="32" t="s">
        <v>118</v>
      </c>
      <c r="B62" s="39" t="s">
        <v>298</v>
      </c>
      <c r="C62" s="40">
        <v>7.5</v>
      </c>
      <c r="D62" s="41">
        <v>8</v>
      </c>
      <c r="E62" s="40">
        <v>43</v>
      </c>
      <c r="F62" s="40">
        <v>40</v>
      </c>
      <c r="G62" s="29">
        <f t="shared" si="3"/>
        <v>83</v>
      </c>
      <c r="H62" s="64" t="s">
        <v>9</v>
      </c>
      <c r="I62" s="63">
        <v>26079</v>
      </c>
      <c r="K62" s="55">
        <f t="shared" si="4"/>
        <v>53</v>
      </c>
    </row>
    <row r="63" spans="1:11">
      <c r="A63" s="32" t="s">
        <v>228</v>
      </c>
      <c r="B63" s="39" t="s">
        <v>36</v>
      </c>
      <c r="C63" s="40">
        <v>13.1</v>
      </c>
      <c r="D63" s="41">
        <v>14</v>
      </c>
      <c r="E63" s="40">
        <v>42</v>
      </c>
      <c r="F63" s="40">
        <v>41</v>
      </c>
      <c r="G63" s="29">
        <f t="shared" si="3"/>
        <v>83</v>
      </c>
      <c r="H63" s="64" t="s">
        <v>9</v>
      </c>
      <c r="I63" s="63">
        <v>31029</v>
      </c>
      <c r="K63" s="55">
        <f t="shared" si="4"/>
        <v>40</v>
      </c>
    </row>
    <row r="64" spans="1:11">
      <c r="A64" s="32" t="s">
        <v>134</v>
      </c>
      <c r="B64" s="39" t="s">
        <v>298</v>
      </c>
      <c r="C64" s="40">
        <v>9.3000000000000007</v>
      </c>
      <c r="D64" s="41">
        <v>10</v>
      </c>
      <c r="E64" s="40">
        <v>42</v>
      </c>
      <c r="F64" s="40">
        <v>41</v>
      </c>
      <c r="G64" s="29">
        <f t="shared" si="3"/>
        <v>83</v>
      </c>
      <c r="H64" s="64" t="s">
        <v>9</v>
      </c>
      <c r="I64" s="63">
        <v>28131</v>
      </c>
      <c r="K64" s="55">
        <f t="shared" si="4"/>
        <v>47</v>
      </c>
    </row>
    <row r="65" spans="1:22">
      <c r="A65" s="32" t="s">
        <v>121</v>
      </c>
      <c r="B65" s="39" t="s">
        <v>299</v>
      </c>
      <c r="C65" s="40">
        <v>3.7</v>
      </c>
      <c r="D65" s="41">
        <v>4</v>
      </c>
      <c r="E65" s="40">
        <v>42</v>
      </c>
      <c r="F65" s="40">
        <v>41</v>
      </c>
      <c r="G65" s="29">
        <f t="shared" si="3"/>
        <v>83</v>
      </c>
      <c r="H65" s="64" t="s">
        <v>9</v>
      </c>
      <c r="I65" s="63">
        <v>25972</v>
      </c>
      <c r="K65" s="55">
        <f t="shared" si="4"/>
        <v>53</v>
      </c>
    </row>
    <row r="66" spans="1:22">
      <c r="A66" s="32" t="s">
        <v>231</v>
      </c>
      <c r="B66" s="39" t="s">
        <v>34</v>
      </c>
      <c r="C66" s="40">
        <v>10.9</v>
      </c>
      <c r="D66" s="41">
        <v>12</v>
      </c>
      <c r="E66" s="40">
        <v>41</v>
      </c>
      <c r="F66" s="40">
        <v>42</v>
      </c>
      <c r="G66" s="29">
        <f t="shared" si="3"/>
        <v>83</v>
      </c>
      <c r="H66" s="64" t="s">
        <v>9</v>
      </c>
      <c r="I66" s="63">
        <v>19762</v>
      </c>
      <c r="K66" s="55">
        <f t="shared" si="4"/>
        <v>70</v>
      </c>
    </row>
    <row r="67" spans="1:22">
      <c r="A67" s="32" t="s">
        <v>117</v>
      </c>
      <c r="B67" s="39" t="s">
        <v>44</v>
      </c>
      <c r="C67" s="40">
        <v>7.3</v>
      </c>
      <c r="D67" s="41">
        <v>8</v>
      </c>
      <c r="E67" s="40">
        <v>41</v>
      </c>
      <c r="F67" s="40">
        <v>42</v>
      </c>
      <c r="G67" s="29">
        <f t="shared" si="3"/>
        <v>83</v>
      </c>
      <c r="H67" s="64" t="s">
        <v>9</v>
      </c>
      <c r="I67" s="63">
        <v>24765</v>
      </c>
      <c r="K67" s="55">
        <f t="shared" si="4"/>
        <v>57</v>
      </c>
    </row>
    <row r="68" spans="1:22">
      <c r="A68" s="32" t="s">
        <v>303</v>
      </c>
      <c r="B68" s="39" t="s">
        <v>34</v>
      </c>
      <c r="C68" s="40">
        <v>12.9</v>
      </c>
      <c r="D68" s="41">
        <v>14</v>
      </c>
      <c r="E68" s="40">
        <v>40</v>
      </c>
      <c r="F68" s="40">
        <v>43</v>
      </c>
      <c r="G68" s="29">
        <f t="shared" si="3"/>
        <v>83</v>
      </c>
      <c r="H68" s="64" t="s">
        <v>9</v>
      </c>
      <c r="I68" s="63">
        <v>22999</v>
      </c>
      <c r="K68" s="55">
        <f t="shared" si="4"/>
        <v>62</v>
      </c>
    </row>
    <row r="69" spans="1:22">
      <c r="A69" s="32" t="s">
        <v>165</v>
      </c>
      <c r="B69" s="39" t="s">
        <v>302</v>
      </c>
      <c r="C69" s="40">
        <v>7.9</v>
      </c>
      <c r="D69" s="41">
        <v>8</v>
      </c>
      <c r="E69" s="40">
        <v>40</v>
      </c>
      <c r="F69" s="40">
        <v>43</v>
      </c>
      <c r="G69" s="29">
        <f t="shared" si="3"/>
        <v>83</v>
      </c>
      <c r="H69" s="64" t="s">
        <v>9</v>
      </c>
      <c r="I69" s="63">
        <v>30088</v>
      </c>
      <c r="K69" s="55">
        <f t="shared" si="4"/>
        <v>42</v>
      </c>
    </row>
    <row r="70" spans="1:22">
      <c r="A70" s="32" t="s">
        <v>281</v>
      </c>
      <c r="B70" s="39" t="s">
        <v>36</v>
      </c>
      <c r="C70" s="40">
        <v>15.8</v>
      </c>
      <c r="D70" s="41">
        <v>17</v>
      </c>
      <c r="E70" s="40">
        <v>42</v>
      </c>
      <c r="F70" s="40">
        <v>42</v>
      </c>
      <c r="G70" s="29">
        <f t="shared" si="3"/>
        <v>84</v>
      </c>
      <c r="H70" s="64" t="s">
        <v>9</v>
      </c>
      <c r="I70" s="63">
        <v>20947</v>
      </c>
      <c r="K70" s="55">
        <f t="shared" si="4"/>
        <v>67</v>
      </c>
    </row>
    <row r="71" spans="1:22">
      <c r="A71" s="32" t="s">
        <v>290</v>
      </c>
      <c r="B71" s="39" t="s">
        <v>36</v>
      </c>
      <c r="C71" s="40">
        <v>12.2</v>
      </c>
      <c r="D71" s="41">
        <v>13</v>
      </c>
      <c r="E71" s="40">
        <v>42</v>
      </c>
      <c r="F71" s="40">
        <v>42</v>
      </c>
      <c r="G71" s="29">
        <f t="shared" si="3"/>
        <v>84</v>
      </c>
      <c r="H71" s="64" t="s">
        <v>9</v>
      </c>
      <c r="I71" s="63">
        <v>24141</v>
      </c>
      <c r="K71" s="55">
        <f t="shared" si="4"/>
        <v>58</v>
      </c>
    </row>
    <row r="72" spans="1:22">
      <c r="A72" s="32" t="s">
        <v>260</v>
      </c>
      <c r="B72" s="39" t="s">
        <v>298</v>
      </c>
      <c r="C72" s="40">
        <v>13.4</v>
      </c>
      <c r="D72" s="41">
        <v>14</v>
      </c>
      <c r="E72" s="40">
        <v>41</v>
      </c>
      <c r="F72" s="40">
        <v>43</v>
      </c>
      <c r="G72" s="29">
        <f t="shared" si="3"/>
        <v>84</v>
      </c>
      <c r="H72" s="64" t="s">
        <v>9</v>
      </c>
      <c r="I72" s="63">
        <v>26445</v>
      </c>
      <c r="K72" s="55">
        <f t="shared" si="4"/>
        <v>52</v>
      </c>
    </row>
    <row r="73" spans="1:22">
      <c r="A73" s="32" t="s">
        <v>342</v>
      </c>
      <c r="B73" s="39" t="s">
        <v>34</v>
      </c>
      <c r="C73" s="40">
        <v>8.1999999999999993</v>
      </c>
      <c r="D73" s="41">
        <v>9</v>
      </c>
      <c r="E73" s="40">
        <v>41</v>
      </c>
      <c r="F73" s="40">
        <v>43</v>
      </c>
      <c r="G73" s="29">
        <f t="shared" si="3"/>
        <v>84</v>
      </c>
      <c r="H73" s="64" t="s">
        <v>9</v>
      </c>
      <c r="I73" s="63">
        <v>24944</v>
      </c>
      <c r="K73" s="55">
        <f t="shared" si="4"/>
        <v>56</v>
      </c>
    </row>
    <row r="74" spans="1:22">
      <c r="A74" s="32" t="s">
        <v>337</v>
      </c>
      <c r="B74" s="39" t="s">
        <v>298</v>
      </c>
      <c r="C74" s="40">
        <v>4.4000000000000004</v>
      </c>
      <c r="D74" s="41">
        <v>5</v>
      </c>
      <c r="E74" s="40">
        <v>40</v>
      </c>
      <c r="F74" s="40">
        <v>44</v>
      </c>
      <c r="G74" s="29">
        <f t="shared" si="3"/>
        <v>84</v>
      </c>
      <c r="H74" s="64" t="s">
        <v>9</v>
      </c>
      <c r="I74" s="63">
        <v>26705</v>
      </c>
      <c r="K74" s="55">
        <f t="shared" si="4"/>
        <v>51</v>
      </c>
    </row>
    <row r="75" spans="1:22">
      <c r="A75" s="32" t="s">
        <v>244</v>
      </c>
      <c r="B75" s="39" t="s">
        <v>34</v>
      </c>
      <c r="C75" s="40">
        <v>14.1</v>
      </c>
      <c r="D75" s="41">
        <v>15</v>
      </c>
      <c r="E75" s="40">
        <v>38</v>
      </c>
      <c r="F75" s="40">
        <v>46</v>
      </c>
      <c r="G75" s="29">
        <f t="shared" si="3"/>
        <v>84</v>
      </c>
      <c r="H75" s="64" t="s">
        <v>9</v>
      </c>
      <c r="I75" s="63">
        <v>21345</v>
      </c>
      <c r="K75" s="55">
        <f t="shared" si="4"/>
        <v>66</v>
      </c>
    </row>
    <row r="76" spans="1:22">
      <c r="A76" s="32" t="s">
        <v>153</v>
      </c>
      <c r="B76" s="39" t="s">
        <v>35</v>
      </c>
      <c r="C76" s="40">
        <v>5.5</v>
      </c>
      <c r="D76" s="41">
        <v>6</v>
      </c>
      <c r="E76" s="40">
        <v>46</v>
      </c>
      <c r="F76" s="40">
        <v>39</v>
      </c>
      <c r="G76" s="29">
        <f t="shared" si="3"/>
        <v>85</v>
      </c>
      <c r="H76" s="64" t="s">
        <v>9</v>
      </c>
      <c r="I76" s="63">
        <v>31223</v>
      </c>
      <c r="K76" s="55">
        <f t="shared" si="4"/>
        <v>39</v>
      </c>
    </row>
    <row r="77" spans="1:22">
      <c r="A77" s="32" t="s">
        <v>120</v>
      </c>
      <c r="B77" s="39" t="s">
        <v>298</v>
      </c>
      <c r="C77" s="40">
        <v>2.7</v>
      </c>
      <c r="D77" s="41">
        <v>3</v>
      </c>
      <c r="E77" s="40">
        <v>42</v>
      </c>
      <c r="F77" s="40">
        <v>43</v>
      </c>
      <c r="G77" s="29">
        <f t="shared" ref="G77:G108" si="5">SUM(E77+F77)</f>
        <v>85</v>
      </c>
      <c r="H77" s="64" t="s">
        <v>9</v>
      </c>
      <c r="I77" s="63">
        <v>27431</v>
      </c>
      <c r="K77" s="55">
        <f t="shared" si="4"/>
        <v>49</v>
      </c>
    </row>
    <row r="78" spans="1:22">
      <c r="A78" s="32" t="s">
        <v>202</v>
      </c>
      <c r="B78" s="39" t="s">
        <v>302</v>
      </c>
      <c r="C78" s="40">
        <v>12.6</v>
      </c>
      <c r="D78" s="41">
        <v>14</v>
      </c>
      <c r="E78" s="40">
        <v>41</v>
      </c>
      <c r="F78" s="40">
        <v>44</v>
      </c>
      <c r="G78" s="29">
        <f t="shared" si="5"/>
        <v>85</v>
      </c>
      <c r="H78" s="64" t="s">
        <v>9</v>
      </c>
      <c r="I78" s="63">
        <v>20070</v>
      </c>
      <c r="K78" s="55">
        <f t="shared" si="4"/>
        <v>70</v>
      </c>
    </row>
    <row r="79" spans="1:22" ht="19.5">
      <c r="A79" s="32" t="s">
        <v>171</v>
      </c>
      <c r="B79" s="39" t="s">
        <v>36</v>
      </c>
      <c r="C79" s="40">
        <v>7.3</v>
      </c>
      <c r="D79" s="41">
        <v>8</v>
      </c>
      <c r="E79" s="40">
        <v>41</v>
      </c>
      <c r="F79" s="40">
        <v>44</v>
      </c>
      <c r="G79" s="29">
        <f t="shared" si="5"/>
        <v>85</v>
      </c>
      <c r="H79" s="64" t="s">
        <v>9</v>
      </c>
      <c r="I79" s="63">
        <v>26686</v>
      </c>
      <c r="K79" s="55">
        <f t="shared" si="4"/>
        <v>51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9.5">
      <c r="A80" s="32" t="s">
        <v>106</v>
      </c>
      <c r="B80" s="39" t="s">
        <v>36</v>
      </c>
      <c r="C80" s="40">
        <v>9.1</v>
      </c>
      <c r="D80" s="41">
        <v>10</v>
      </c>
      <c r="E80" s="40">
        <v>40</v>
      </c>
      <c r="F80" s="40">
        <v>45</v>
      </c>
      <c r="G80" s="29">
        <f t="shared" si="5"/>
        <v>85</v>
      </c>
      <c r="H80" s="64" t="s">
        <v>9</v>
      </c>
      <c r="I80" s="63">
        <v>20656</v>
      </c>
      <c r="K80" s="55">
        <f t="shared" si="4"/>
        <v>68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11">
      <c r="A81" s="32" t="s">
        <v>128</v>
      </c>
      <c r="B81" s="39" t="s">
        <v>300</v>
      </c>
      <c r="C81" s="40">
        <v>7.6</v>
      </c>
      <c r="D81" s="41">
        <v>8</v>
      </c>
      <c r="E81" s="40">
        <v>40</v>
      </c>
      <c r="F81" s="40">
        <v>45</v>
      </c>
      <c r="G81" s="29">
        <f t="shared" si="5"/>
        <v>85</v>
      </c>
      <c r="H81" s="64" t="s">
        <v>9</v>
      </c>
      <c r="I81" s="63">
        <v>28408</v>
      </c>
      <c r="K81" s="55">
        <f t="shared" si="4"/>
        <v>47</v>
      </c>
    </row>
    <row r="82" spans="1:11">
      <c r="A82" s="32" t="s">
        <v>119</v>
      </c>
      <c r="B82" s="39" t="s">
        <v>298</v>
      </c>
      <c r="C82" s="40">
        <v>7.8</v>
      </c>
      <c r="D82" s="41">
        <v>8</v>
      </c>
      <c r="E82" s="40">
        <v>39</v>
      </c>
      <c r="F82" s="40">
        <v>46</v>
      </c>
      <c r="G82" s="29">
        <f t="shared" si="5"/>
        <v>85</v>
      </c>
      <c r="H82" s="64" t="s">
        <v>9</v>
      </c>
      <c r="I82" s="63">
        <v>23649</v>
      </c>
      <c r="K82" s="55">
        <f t="shared" si="4"/>
        <v>60</v>
      </c>
    </row>
    <row r="83" spans="1:11">
      <c r="A83" s="32" t="s">
        <v>189</v>
      </c>
      <c r="B83" s="39" t="s">
        <v>34</v>
      </c>
      <c r="C83" s="40">
        <v>15.2</v>
      </c>
      <c r="D83" s="41">
        <v>16</v>
      </c>
      <c r="E83" s="40">
        <v>43</v>
      </c>
      <c r="F83" s="40">
        <v>43</v>
      </c>
      <c r="G83" s="29">
        <f t="shared" si="5"/>
        <v>86</v>
      </c>
      <c r="H83" s="64" t="s">
        <v>9</v>
      </c>
      <c r="I83" s="63">
        <v>28930</v>
      </c>
      <c r="K83" s="55">
        <f t="shared" si="4"/>
        <v>45</v>
      </c>
    </row>
    <row r="84" spans="1:11">
      <c r="A84" s="32" t="s">
        <v>246</v>
      </c>
      <c r="B84" s="39" t="s">
        <v>34</v>
      </c>
      <c r="C84" s="40">
        <v>10.6</v>
      </c>
      <c r="D84" s="41">
        <v>11</v>
      </c>
      <c r="E84" s="40">
        <v>43</v>
      </c>
      <c r="F84" s="40">
        <v>43</v>
      </c>
      <c r="G84" s="29">
        <f t="shared" si="5"/>
        <v>86</v>
      </c>
      <c r="H84" s="64" t="s">
        <v>9</v>
      </c>
      <c r="I84" s="63">
        <v>27724</v>
      </c>
      <c r="K84" s="55">
        <f t="shared" si="4"/>
        <v>49</v>
      </c>
    </row>
    <row r="85" spans="1:11">
      <c r="A85" s="32" t="s">
        <v>225</v>
      </c>
      <c r="B85" s="39" t="s">
        <v>46</v>
      </c>
      <c r="C85" s="40">
        <v>13</v>
      </c>
      <c r="D85" s="41">
        <v>14</v>
      </c>
      <c r="E85" s="40">
        <v>42</v>
      </c>
      <c r="F85" s="40">
        <v>44</v>
      </c>
      <c r="G85" s="29">
        <f t="shared" si="5"/>
        <v>86</v>
      </c>
      <c r="H85" s="64" t="s">
        <v>9</v>
      </c>
      <c r="I85" s="63">
        <v>22612</v>
      </c>
      <c r="K85" s="55">
        <f t="shared" si="4"/>
        <v>63</v>
      </c>
    </row>
    <row r="86" spans="1:11">
      <c r="A86" s="32" t="s">
        <v>273</v>
      </c>
      <c r="B86" s="39" t="s">
        <v>44</v>
      </c>
      <c r="C86" s="40">
        <v>10.9</v>
      </c>
      <c r="D86" s="41">
        <v>12</v>
      </c>
      <c r="E86" s="40">
        <v>42</v>
      </c>
      <c r="F86" s="40">
        <v>44</v>
      </c>
      <c r="G86" s="29">
        <f t="shared" si="5"/>
        <v>86</v>
      </c>
      <c r="H86" s="64" t="s">
        <v>9</v>
      </c>
      <c r="I86" s="63">
        <v>22641</v>
      </c>
      <c r="K86" s="55">
        <f t="shared" si="4"/>
        <v>63</v>
      </c>
    </row>
    <row r="87" spans="1:11">
      <c r="A87" s="32" t="s">
        <v>277</v>
      </c>
      <c r="B87" s="39" t="s">
        <v>34</v>
      </c>
      <c r="C87" s="40">
        <v>16.8</v>
      </c>
      <c r="D87" s="41">
        <v>18</v>
      </c>
      <c r="E87" s="40">
        <v>41</v>
      </c>
      <c r="F87" s="40">
        <v>45</v>
      </c>
      <c r="G87" s="29">
        <f t="shared" si="5"/>
        <v>86</v>
      </c>
      <c r="H87" s="64" t="s">
        <v>9</v>
      </c>
      <c r="I87" s="63">
        <v>23705</v>
      </c>
      <c r="K87" s="55">
        <f t="shared" si="4"/>
        <v>60</v>
      </c>
    </row>
    <row r="88" spans="1:11">
      <c r="A88" s="32" t="s">
        <v>252</v>
      </c>
      <c r="B88" s="39" t="s">
        <v>300</v>
      </c>
      <c r="C88" s="40">
        <v>11.1</v>
      </c>
      <c r="D88" s="41">
        <v>12</v>
      </c>
      <c r="E88" s="40">
        <v>40</v>
      </c>
      <c r="F88" s="40">
        <v>46</v>
      </c>
      <c r="G88" s="29">
        <f t="shared" si="5"/>
        <v>86</v>
      </c>
      <c r="H88" s="64" t="s">
        <v>9</v>
      </c>
      <c r="I88" s="63">
        <v>28317</v>
      </c>
      <c r="K88" s="55">
        <f t="shared" si="4"/>
        <v>47</v>
      </c>
    </row>
    <row r="89" spans="1:11">
      <c r="A89" s="32" t="s">
        <v>250</v>
      </c>
      <c r="B89" s="39" t="s">
        <v>300</v>
      </c>
      <c r="C89" s="40">
        <v>11.5</v>
      </c>
      <c r="D89" s="41">
        <v>12</v>
      </c>
      <c r="E89" s="40">
        <v>42</v>
      </c>
      <c r="F89" s="40">
        <v>45</v>
      </c>
      <c r="G89" s="29">
        <f t="shared" si="5"/>
        <v>87</v>
      </c>
      <c r="H89" s="64" t="s">
        <v>9</v>
      </c>
      <c r="I89" s="63">
        <v>26546</v>
      </c>
      <c r="K89" s="55">
        <f t="shared" si="4"/>
        <v>52</v>
      </c>
    </row>
    <row r="90" spans="1:11">
      <c r="A90" s="32" t="s">
        <v>84</v>
      </c>
      <c r="B90" s="39" t="s">
        <v>34</v>
      </c>
      <c r="C90" s="40">
        <v>6.2</v>
      </c>
      <c r="D90" s="41">
        <v>7</v>
      </c>
      <c r="E90" s="40">
        <v>41</v>
      </c>
      <c r="F90" s="40">
        <v>46</v>
      </c>
      <c r="G90" s="29">
        <f t="shared" si="5"/>
        <v>87</v>
      </c>
      <c r="H90" s="64" t="s">
        <v>9</v>
      </c>
      <c r="I90" s="63">
        <v>23903</v>
      </c>
      <c r="K90" s="55">
        <f t="shared" si="4"/>
        <v>59</v>
      </c>
    </row>
    <row r="91" spans="1:11">
      <c r="A91" s="32" t="s">
        <v>164</v>
      </c>
      <c r="B91" s="39" t="s">
        <v>302</v>
      </c>
      <c r="C91" s="40">
        <v>6.6</v>
      </c>
      <c r="D91" s="41">
        <v>7</v>
      </c>
      <c r="E91" s="40">
        <v>40</v>
      </c>
      <c r="F91" s="40">
        <v>47</v>
      </c>
      <c r="G91" s="29">
        <f t="shared" si="5"/>
        <v>87</v>
      </c>
      <c r="H91" s="64" t="s">
        <v>9</v>
      </c>
      <c r="I91" s="63">
        <v>28088</v>
      </c>
      <c r="K91" s="55">
        <f t="shared" si="4"/>
        <v>48</v>
      </c>
    </row>
    <row r="92" spans="1:11">
      <c r="A92" s="32" t="s">
        <v>238</v>
      </c>
      <c r="B92" s="39" t="s">
        <v>35</v>
      </c>
      <c r="C92" s="40">
        <v>15.4</v>
      </c>
      <c r="D92" s="41">
        <v>17</v>
      </c>
      <c r="E92" s="40">
        <v>45</v>
      </c>
      <c r="F92" s="40">
        <v>43</v>
      </c>
      <c r="G92" s="29">
        <f t="shared" si="5"/>
        <v>88</v>
      </c>
      <c r="H92" s="64" t="s">
        <v>9</v>
      </c>
      <c r="I92" s="63">
        <v>21614</v>
      </c>
      <c r="K92" s="55">
        <f t="shared" si="4"/>
        <v>65</v>
      </c>
    </row>
    <row r="93" spans="1:11">
      <c r="A93" s="32" t="s">
        <v>279</v>
      </c>
      <c r="B93" s="39" t="s">
        <v>35</v>
      </c>
      <c r="C93" s="40">
        <v>14.8</v>
      </c>
      <c r="D93" s="41">
        <v>16</v>
      </c>
      <c r="E93" s="40">
        <v>45</v>
      </c>
      <c r="F93" s="40">
        <v>43</v>
      </c>
      <c r="G93" s="29">
        <f t="shared" si="5"/>
        <v>88</v>
      </c>
      <c r="H93" s="64" t="s">
        <v>9</v>
      </c>
      <c r="I93" s="63">
        <v>27470</v>
      </c>
      <c r="K93" s="55">
        <f t="shared" si="4"/>
        <v>49</v>
      </c>
    </row>
    <row r="94" spans="1:11">
      <c r="A94" s="32" t="s">
        <v>296</v>
      </c>
      <c r="B94" s="39" t="s">
        <v>34</v>
      </c>
      <c r="C94" s="40">
        <v>12.2</v>
      </c>
      <c r="D94" s="41">
        <v>13</v>
      </c>
      <c r="E94" s="40">
        <v>45</v>
      </c>
      <c r="F94" s="40">
        <v>43</v>
      </c>
      <c r="G94" s="29">
        <f t="shared" si="5"/>
        <v>88</v>
      </c>
      <c r="H94" s="64" t="s">
        <v>9</v>
      </c>
      <c r="I94" s="63">
        <v>27291</v>
      </c>
      <c r="K94" s="55">
        <f t="shared" si="4"/>
        <v>50</v>
      </c>
    </row>
    <row r="95" spans="1:11">
      <c r="A95" s="32" t="s">
        <v>221</v>
      </c>
      <c r="B95" s="39" t="s">
        <v>47</v>
      </c>
      <c r="C95" s="40">
        <v>22.3</v>
      </c>
      <c r="D95" s="41">
        <v>24</v>
      </c>
      <c r="E95" s="40">
        <v>44</v>
      </c>
      <c r="F95" s="40">
        <v>44</v>
      </c>
      <c r="G95" s="29">
        <f t="shared" si="5"/>
        <v>88</v>
      </c>
      <c r="H95" s="64" t="s">
        <v>9</v>
      </c>
      <c r="I95" s="63">
        <v>24230</v>
      </c>
      <c r="K95" s="55">
        <f t="shared" si="4"/>
        <v>58</v>
      </c>
    </row>
    <row r="96" spans="1:11">
      <c r="A96" s="32" t="s">
        <v>140</v>
      </c>
      <c r="B96" s="39" t="s">
        <v>34</v>
      </c>
      <c r="C96" s="40">
        <v>8.4</v>
      </c>
      <c r="D96" s="41">
        <v>9</v>
      </c>
      <c r="E96" s="40">
        <v>42</v>
      </c>
      <c r="F96" s="40">
        <v>46</v>
      </c>
      <c r="G96" s="29">
        <f t="shared" si="5"/>
        <v>88</v>
      </c>
      <c r="H96" s="64" t="s">
        <v>9</v>
      </c>
      <c r="I96" s="63">
        <v>25455</v>
      </c>
      <c r="K96" s="55">
        <f t="shared" si="4"/>
        <v>55</v>
      </c>
    </row>
    <row r="97" spans="1:11">
      <c r="A97" s="32" t="s">
        <v>123</v>
      </c>
      <c r="B97" s="39" t="s">
        <v>299</v>
      </c>
      <c r="C97" s="40">
        <v>7.3</v>
      </c>
      <c r="D97" s="41">
        <v>8</v>
      </c>
      <c r="E97" s="40">
        <v>42</v>
      </c>
      <c r="F97" s="40">
        <v>46</v>
      </c>
      <c r="G97" s="29">
        <f t="shared" si="5"/>
        <v>88</v>
      </c>
      <c r="H97" s="64" t="s">
        <v>9</v>
      </c>
      <c r="I97" s="63">
        <v>29608</v>
      </c>
      <c r="K97" s="55">
        <f t="shared" si="4"/>
        <v>43</v>
      </c>
    </row>
    <row r="98" spans="1:11">
      <c r="A98" s="32" t="s">
        <v>286</v>
      </c>
      <c r="B98" s="39" t="s">
        <v>34</v>
      </c>
      <c r="C98" s="40">
        <v>15.3</v>
      </c>
      <c r="D98" s="41">
        <v>16</v>
      </c>
      <c r="E98" s="40">
        <v>41</v>
      </c>
      <c r="F98" s="40">
        <v>47</v>
      </c>
      <c r="G98" s="29">
        <f t="shared" si="5"/>
        <v>88</v>
      </c>
      <c r="H98" s="64" t="s">
        <v>9</v>
      </c>
      <c r="I98" s="63">
        <v>25957</v>
      </c>
      <c r="K98" s="55">
        <f t="shared" si="4"/>
        <v>53</v>
      </c>
    </row>
    <row r="99" spans="1:11">
      <c r="A99" s="32" t="s">
        <v>219</v>
      </c>
      <c r="B99" s="39" t="s">
        <v>299</v>
      </c>
      <c r="C99" s="40">
        <v>10.6</v>
      </c>
      <c r="D99" s="41">
        <v>11</v>
      </c>
      <c r="E99" s="40">
        <v>41</v>
      </c>
      <c r="F99" s="40">
        <v>47</v>
      </c>
      <c r="G99" s="29">
        <f t="shared" si="5"/>
        <v>88</v>
      </c>
      <c r="H99" s="64" t="s">
        <v>9</v>
      </c>
      <c r="I99" s="63">
        <v>33147</v>
      </c>
      <c r="K99" s="55">
        <f t="shared" si="4"/>
        <v>34</v>
      </c>
    </row>
    <row r="100" spans="1:11">
      <c r="A100" s="32" t="s">
        <v>83</v>
      </c>
      <c r="B100" s="39" t="s">
        <v>34</v>
      </c>
      <c r="C100" s="40">
        <v>9.8000000000000007</v>
      </c>
      <c r="D100" s="41">
        <v>10</v>
      </c>
      <c r="E100" s="40">
        <v>41</v>
      </c>
      <c r="F100" s="40">
        <v>47</v>
      </c>
      <c r="G100" s="29">
        <f t="shared" si="5"/>
        <v>88</v>
      </c>
      <c r="H100" s="64" t="s">
        <v>9</v>
      </c>
      <c r="I100" s="63">
        <v>35437</v>
      </c>
      <c r="K100" s="55">
        <f t="shared" si="4"/>
        <v>27</v>
      </c>
    </row>
    <row r="101" spans="1:11">
      <c r="A101" s="32" t="s">
        <v>304</v>
      </c>
      <c r="B101" s="39" t="s">
        <v>300</v>
      </c>
      <c r="C101" s="40">
        <v>13.3</v>
      </c>
      <c r="D101" s="41">
        <v>14</v>
      </c>
      <c r="E101" s="40">
        <v>48</v>
      </c>
      <c r="F101" s="40">
        <v>41</v>
      </c>
      <c r="G101" s="29">
        <f t="shared" si="5"/>
        <v>89</v>
      </c>
      <c r="H101" s="64" t="s">
        <v>9</v>
      </c>
      <c r="I101" s="63">
        <v>19278</v>
      </c>
      <c r="K101" s="55">
        <f t="shared" si="4"/>
        <v>72</v>
      </c>
    </row>
    <row r="102" spans="1:11">
      <c r="A102" s="32" t="s">
        <v>292</v>
      </c>
      <c r="B102" s="39" t="s">
        <v>34</v>
      </c>
      <c r="C102" s="40">
        <v>14.8</v>
      </c>
      <c r="D102" s="41">
        <v>16</v>
      </c>
      <c r="E102" s="40">
        <v>45</v>
      </c>
      <c r="F102" s="40">
        <v>44</v>
      </c>
      <c r="G102" s="29">
        <f t="shared" si="5"/>
        <v>89</v>
      </c>
      <c r="H102" s="64" t="s">
        <v>9</v>
      </c>
      <c r="I102" s="63">
        <v>26075</v>
      </c>
      <c r="K102" s="55">
        <f t="shared" si="4"/>
        <v>53</v>
      </c>
    </row>
    <row r="103" spans="1:11">
      <c r="A103" s="32" t="s">
        <v>289</v>
      </c>
      <c r="B103" s="39" t="s">
        <v>34</v>
      </c>
      <c r="C103" s="40">
        <v>21.4</v>
      </c>
      <c r="D103" s="41">
        <v>23</v>
      </c>
      <c r="E103" s="40">
        <v>45</v>
      </c>
      <c r="F103" s="40">
        <v>44</v>
      </c>
      <c r="G103" s="29">
        <f t="shared" si="5"/>
        <v>89</v>
      </c>
      <c r="H103" s="64" t="s">
        <v>9</v>
      </c>
      <c r="I103" s="63">
        <v>28136</v>
      </c>
      <c r="K103" s="55">
        <f t="shared" si="4"/>
        <v>47</v>
      </c>
    </row>
    <row r="104" spans="1:11">
      <c r="A104" s="32" t="s">
        <v>274</v>
      </c>
      <c r="B104" s="39" t="s">
        <v>44</v>
      </c>
      <c r="C104" s="40">
        <v>11.4</v>
      </c>
      <c r="D104" s="41">
        <v>12</v>
      </c>
      <c r="E104" s="40">
        <v>43</v>
      </c>
      <c r="F104" s="40">
        <v>46</v>
      </c>
      <c r="G104" s="29">
        <f t="shared" si="5"/>
        <v>89</v>
      </c>
      <c r="H104" s="64" t="s">
        <v>9</v>
      </c>
      <c r="I104" s="63">
        <v>24086</v>
      </c>
      <c r="K104" s="55">
        <f t="shared" si="4"/>
        <v>59</v>
      </c>
    </row>
    <row r="105" spans="1:11">
      <c r="A105" s="32" t="s">
        <v>287</v>
      </c>
      <c r="B105" s="39" t="s">
        <v>34</v>
      </c>
      <c r="C105" s="40">
        <v>17.600000000000001</v>
      </c>
      <c r="D105" s="41">
        <v>19</v>
      </c>
      <c r="E105" s="40">
        <v>43</v>
      </c>
      <c r="F105" s="40">
        <v>46</v>
      </c>
      <c r="G105" s="29">
        <f t="shared" si="5"/>
        <v>89</v>
      </c>
      <c r="H105" s="64" t="s">
        <v>9</v>
      </c>
      <c r="I105" s="63">
        <v>31971</v>
      </c>
      <c r="K105" s="55">
        <f t="shared" si="4"/>
        <v>37</v>
      </c>
    </row>
    <row r="106" spans="1:11">
      <c r="A106" s="32" t="s">
        <v>268</v>
      </c>
      <c r="B106" s="39" t="s">
        <v>36</v>
      </c>
      <c r="C106" s="40">
        <v>10.7</v>
      </c>
      <c r="D106" s="41">
        <v>11</v>
      </c>
      <c r="E106" s="40">
        <v>42</v>
      </c>
      <c r="F106" s="40">
        <v>47</v>
      </c>
      <c r="G106" s="29">
        <f t="shared" si="5"/>
        <v>89</v>
      </c>
      <c r="H106" s="64" t="s">
        <v>9</v>
      </c>
      <c r="I106" s="63">
        <v>27121</v>
      </c>
      <c r="K106" s="55">
        <f t="shared" si="4"/>
        <v>50</v>
      </c>
    </row>
    <row r="107" spans="1:11">
      <c r="A107" s="32" t="s">
        <v>242</v>
      </c>
      <c r="B107" s="39" t="s">
        <v>298</v>
      </c>
      <c r="C107" s="40">
        <v>10.3</v>
      </c>
      <c r="D107" s="41">
        <v>11</v>
      </c>
      <c r="E107" s="40">
        <v>42</v>
      </c>
      <c r="F107" s="40">
        <v>47</v>
      </c>
      <c r="G107" s="29">
        <f t="shared" si="5"/>
        <v>89</v>
      </c>
      <c r="H107" s="64" t="s">
        <v>9</v>
      </c>
      <c r="I107" s="63">
        <v>28273</v>
      </c>
      <c r="K107" s="55">
        <f t="shared" si="4"/>
        <v>47</v>
      </c>
    </row>
    <row r="108" spans="1:11">
      <c r="A108" s="32" t="s">
        <v>233</v>
      </c>
      <c r="B108" s="39" t="s">
        <v>27</v>
      </c>
      <c r="C108" s="40">
        <v>13.1</v>
      </c>
      <c r="D108" s="41">
        <v>14</v>
      </c>
      <c r="E108" s="40">
        <v>41</v>
      </c>
      <c r="F108" s="40">
        <v>48</v>
      </c>
      <c r="G108" s="29">
        <f t="shared" si="5"/>
        <v>89</v>
      </c>
      <c r="H108" s="64" t="s">
        <v>9</v>
      </c>
      <c r="I108" s="63">
        <v>20847</v>
      </c>
      <c r="K108" s="55">
        <f t="shared" si="4"/>
        <v>67</v>
      </c>
    </row>
    <row r="109" spans="1:11">
      <c r="A109" s="32" t="s">
        <v>183</v>
      </c>
      <c r="B109" s="39" t="s">
        <v>36</v>
      </c>
      <c r="C109" s="40">
        <v>15</v>
      </c>
      <c r="D109" s="41">
        <v>16</v>
      </c>
      <c r="E109" s="40">
        <v>46</v>
      </c>
      <c r="F109" s="40">
        <v>44</v>
      </c>
      <c r="G109" s="29">
        <f t="shared" ref="G109:G140" si="6">SUM(E109+F109)</f>
        <v>90</v>
      </c>
      <c r="H109" s="64" t="s">
        <v>9</v>
      </c>
      <c r="I109" s="63">
        <v>21784</v>
      </c>
      <c r="K109" s="55">
        <f t="shared" si="4"/>
        <v>65</v>
      </c>
    </row>
    <row r="110" spans="1:11">
      <c r="A110" s="32" t="s">
        <v>133</v>
      </c>
      <c r="B110" s="39" t="s">
        <v>298</v>
      </c>
      <c r="C110" s="40">
        <v>8.6999999999999993</v>
      </c>
      <c r="D110" s="41">
        <v>9</v>
      </c>
      <c r="E110" s="40">
        <v>46</v>
      </c>
      <c r="F110" s="40">
        <v>44</v>
      </c>
      <c r="G110" s="29">
        <f t="shared" si="6"/>
        <v>90</v>
      </c>
      <c r="H110" s="64" t="s">
        <v>9</v>
      </c>
      <c r="I110" s="63">
        <v>27258</v>
      </c>
      <c r="K110" s="55">
        <f t="shared" si="4"/>
        <v>50</v>
      </c>
    </row>
    <row r="111" spans="1:11">
      <c r="A111" s="32" t="s">
        <v>99</v>
      </c>
      <c r="B111" s="39" t="s">
        <v>45</v>
      </c>
      <c r="C111" s="40">
        <v>6.1</v>
      </c>
      <c r="D111" s="41">
        <v>6</v>
      </c>
      <c r="E111" s="40">
        <v>46</v>
      </c>
      <c r="F111" s="40">
        <v>44</v>
      </c>
      <c r="G111" s="29">
        <f t="shared" si="6"/>
        <v>90</v>
      </c>
      <c r="H111" s="64" t="s">
        <v>9</v>
      </c>
      <c r="I111" s="63">
        <v>18709</v>
      </c>
      <c r="K111" s="55">
        <f t="shared" si="4"/>
        <v>73</v>
      </c>
    </row>
    <row r="112" spans="1:11">
      <c r="A112" s="32" t="s">
        <v>349</v>
      </c>
      <c r="B112" s="39" t="s">
        <v>35</v>
      </c>
      <c r="C112" s="40">
        <v>9.3000000000000007</v>
      </c>
      <c r="D112" s="41">
        <v>10</v>
      </c>
      <c r="E112" s="40">
        <v>45</v>
      </c>
      <c r="F112" s="40">
        <v>45</v>
      </c>
      <c r="G112" s="29">
        <f t="shared" si="6"/>
        <v>90</v>
      </c>
      <c r="H112" s="64" t="s">
        <v>9</v>
      </c>
      <c r="I112" s="63">
        <v>24434</v>
      </c>
      <c r="K112" s="55">
        <f t="shared" si="4"/>
        <v>58</v>
      </c>
    </row>
    <row r="113" spans="1:11">
      <c r="A113" s="32" t="s">
        <v>89</v>
      </c>
      <c r="B113" s="39" t="s">
        <v>302</v>
      </c>
      <c r="C113" s="40">
        <v>6.3</v>
      </c>
      <c r="D113" s="41">
        <v>7</v>
      </c>
      <c r="E113" s="40">
        <v>45</v>
      </c>
      <c r="F113" s="40">
        <v>45</v>
      </c>
      <c r="G113" s="29">
        <f t="shared" si="6"/>
        <v>90</v>
      </c>
      <c r="H113" s="64" t="s">
        <v>9</v>
      </c>
      <c r="I113" s="63">
        <v>20048</v>
      </c>
      <c r="K113" s="55">
        <f t="shared" si="4"/>
        <v>70</v>
      </c>
    </row>
    <row r="114" spans="1:11">
      <c r="A114" s="32" t="s">
        <v>178</v>
      </c>
      <c r="B114" s="39" t="s">
        <v>27</v>
      </c>
      <c r="C114" s="40">
        <v>15.9</v>
      </c>
      <c r="D114" s="41">
        <v>17</v>
      </c>
      <c r="E114" s="40">
        <v>44</v>
      </c>
      <c r="F114" s="40">
        <v>46</v>
      </c>
      <c r="G114" s="29">
        <f t="shared" si="6"/>
        <v>90</v>
      </c>
      <c r="H114" s="64" t="s">
        <v>9</v>
      </c>
      <c r="I114" s="63">
        <v>24749</v>
      </c>
      <c r="K114" s="55">
        <f t="shared" si="4"/>
        <v>57</v>
      </c>
    </row>
    <row r="115" spans="1:11">
      <c r="A115" s="32" t="s">
        <v>195</v>
      </c>
      <c r="B115" s="39" t="s">
        <v>34</v>
      </c>
      <c r="C115" s="40">
        <v>12.5</v>
      </c>
      <c r="D115" s="41">
        <v>13</v>
      </c>
      <c r="E115" s="40">
        <v>44</v>
      </c>
      <c r="F115" s="40">
        <v>46</v>
      </c>
      <c r="G115" s="29">
        <f t="shared" si="6"/>
        <v>90</v>
      </c>
      <c r="H115" s="64" t="s">
        <v>9</v>
      </c>
      <c r="I115" s="63">
        <v>18615</v>
      </c>
      <c r="K115" s="55">
        <f t="shared" si="4"/>
        <v>74</v>
      </c>
    </row>
    <row r="116" spans="1:11">
      <c r="A116" s="32" t="s">
        <v>291</v>
      </c>
      <c r="B116" s="39" t="s">
        <v>34</v>
      </c>
      <c r="C116" s="40">
        <v>20.7</v>
      </c>
      <c r="D116" s="41">
        <v>22</v>
      </c>
      <c r="E116" s="40">
        <v>48</v>
      </c>
      <c r="F116" s="40">
        <v>43</v>
      </c>
      <c r="G116" s="29">
        <f t="shared" si="6"/>
        <v>91</v>
      </c>
      <c r="H116" s="64" t="s">
        <v>9</v>
      </c>
      <c r="I116" s="63">
        <v>24030</v>
      </c>
      <c r="K116" s="55">
        <f t="shared" si="4"/>
        <v>59</v>
      </c>
    </row>
    <row r="117" spans="1:11">
      <c r="A117" s="32" t="s">
        <v>232</v>
      </c>
      <c r="B117" s="39" t="s">
        <v>34</v>
      </c>
      <c r="C117" s="40">
        <v>14.8</v>
      </c>
      <c r="D117" s="41">
        <v>16</v>
      </c>
      <c r="E117" s="40">
        <v>47</v>
      </c>
      <c r="F117" s="40">
        <v>44</v>
      </c>
      <c r="G117" s="29">
        <f t="shared" si="6"/>
        <v>91</v>
      </c>
      <c r="H117" s="64" t="s">
        <v>9</v>
      </c>
      <c r="I117" s="63">
        <v>21383</v>
      </c>
      <c r="K117" s="55">
        <f t="shared" si="4"/>
        <v>66</v>
      </c>
    </row>
    <row r="118" spans="1:11">
      <c r="A118" s="32" t="s">
        <v>222</v>
      </c>
      <c r="B118" s="39" t="s">
        <v>298</v>
      </c>
      <c r="C118" s="40">
        <v>13.7</v>
      </c>
      <c r="D118" s="41">
        <v>15</v>
      </c>
      <c r="E118" s="40">
        <v>46</v>
      </c>
      <c r="F118" s="40">
        <v>45</v>
      </c>
      <c r="G118" s="29">
        <f t="shared" si="6"/>
        <v>91</v>
      </c>
      <c r="H118" s="64" t="s">
        <v>9</v>
      </c>
      <c r="I118" s="63">
        <v>29154</v>
      </c>
      <c r="K118" s="55">
        <f t="shared" si="4"/>
        <v>45</v>
      </c>
    </row>
    <row r="119" spans="1:11">
      <c r="A119" s="32" t="s">
        <v>266</v>
      </c>
      <c r="B119" s="39" t="s">
        <v>36</v>
      </c>
      <c r="C119" s="40">
        <v>18.600000000000001</v>
      </c>
      <c r="D119" s="41">
        <v>20</v>
      </c>
      <c r="E119" s="40">
        <v>46</v>
      </c>
      <c r="F119" s="40">
        <v>45</v>
      </c>
      <c r="G119" s="29">
        <f t="shared" si="6"/>
        <v>91</v>
      </c>
      <c r="H119" s="64" t="s">
        <v>9</v>
      </c>
      <c r="I119" s="63">
        <v>26004</v>
      </c>
      <c r="K119" s="55">
        <f t="shared" si="4"/>
        <v>53</v>
      </c>
    </row>
    <row r="120" spans="1:11">
      <c r="A120" s="32" t="s">
        <v>237</v>
      </c>
      <c r="B120" s="39" t="s">
        <v>301</v>
      </c>
      <c r="C120" s="40">
        <v>11.9</v>
      </c>
      <c r="D120" s="41">
        <v>13</v>
      </c>
      <c r="E120" s="40">
        <v>45</v>
      </c>
      <c r="F120" s="40">
        <v>46</v>
      </c>
      <c r="G120" s="29">
        <f t="shared" si="6"/>
        <v>91</v>
      </c>
      <c r="H120" s="64" t="s">
        <v>9</v>
      </c>
      <c r="I120" s="63">
        <v>28270</v>
      </c>
      <c r="K120" s="55">
        <f t="shared" si="4"/>
        <v>47</v>
      </c>
    </row>
    <row r="121" spans="1:11">
      <c r="A121" s="32" t="s">
        <v>236</v>
      </c>
      <c r="B121" s="39" t="s">
        <v>47</v>
      </c>
      <c r="C121" s="40">
        <v>14.5</v>
      </c>
      <c r="D121" s="41">
        <v>16</v>
      </c>
      <c r="E121" s="40">
        <v>44</v>
      </c>
      <c r="F121" s="40">
        <v>47</v>
      </c>
      <c r="G121" s="29">
        <f t="shared" si="6"/>
        <v>91</v>
      </c>
      <c r="H121" s="64" t="s">
        <v>9</v>
      </c>
      <c r="I121" s="63">
        <v>26665</v>
      </c>
      <c r="K121" s="55">
        <f t="shared" si="4"/>
        <v>51</v>
      </c>
    </row>
    <row r="122" spans="1:11">
      <c r="A122" s="32" t="s">
        <v>193</v>
      </c>
      <c r="B122" s="39" t="s">
        <v>301</v>
      </c>
      <c r="C122" s="40">
        <v>15.3</v>
      </c>
      <c r="D122" s="41">
        <v>16</v>
      </c>
      <c r="E122" s="40">
        <v>44</v>
      </c>
      <c r="F122" s="40">
        <v>47</v>
      </c>
      <c r="G122" s="29">
        <f t="shared" si="6"/>
        <v>91</v>
      </c>
      <c r="H122" s="64" t="s">
        <v>9</v>
      </c>
      <c r="I122" s="63">
        <v>23839</v>
      </c>
      <c r="K122" s="55">
        <f t="shared" si="4"/>
        <v>59</v>
      </c>
    </row>
    <row r="123" spans="1:11">
      <c r="A123" s="32" t="s">
        <v>196</v>
      </c>
      <c r="B123" s="39" t="s">
        <v>36</v>
      </c>
      <c r="C123" s="40">
        <v>16.600000000000001</v>
      </c>
      <c r="D123" s="41">
        <v>18</v>
      </c>
      <c r="E123" s="40">
        <v>43</v>
      </c>
      <c r="F123" s="40">
        <v>48</v>
      </c>
      <c r="G123" s="29">
        <f t="shared" si="6"/>
        <v>91</v>
      </c>
      <c r="H123" s="64" t="s">
        <v>9</v>
      </c>
      <c r="I123" s="63">
        <v>24008</v>
      </c>
      <c r="K123" s="55">
        <f t="shared" si="4"/>
        <v>59</v>
      </c>
    </row>
    <row r="124" spans="1:11">
      <c r="A124" s="32" t="s">
        <v>251</v>
      </c>
      <c r="B124" s="39" t="s">
        <v>300</v>
      </c>
      <c r="C124" s="40">
        <v>14.7</v>
      </c>
      <c r="D124" s="41">
        <v>16</v>
      </c>
      <c r="E124" s="40">
        <v>43</v>
      </c>
      <c r="F124" s="40">
        <v>48</v>
      </c>
      <c r="G124" s="29">
        <f t="shared" si="6"/>
        <v>91</v>
      </c>
      <c r="H124" s="64" t="s">
        <v>9</v>
      </c>
      <c r="I124" s="63">
        <v>22522</v>
      </c>
      <c r="K124" s="55">
        <f t="shared" si="4"/>
        <v>63</v>
      </c>
    </row>
    <row r="125" spans="1:11">
      <c r="A125" s="32" t="s">
        <v>256</v>
      </c>
      <c r="B125" s="39" t="s">
        <v>298</v>
      </c>
      <c r="C125" s="40">
        <v>16.7</v>
      </c>
      <c r="D125" s="41">
        <v>18</v>
      </c>
      <c r="E125" s="40">
        <v>47</v>
      </c>
      <c r="F125" s="40">
        <v>45</v>
      </c>
      <c r="G125" s="29">
        <f t="shared" si="6"/>
        <v>92</v>
      </c>
      <c r="H125" s="64" t="s">
        <v>9</v>
      </c>
      <c r="I125" s="63">
        <v>28228</v>
      </c>
      <c r="K125" s="55">
        <f t="shared" si="4"/>
        <v>47</v>
      </c>
    </row>
    <row r="126" spans="1:11">
      <c r="A126" s="32" t="s">
        <v>239</v>
      </c>
      <c r="B126" s="39" t="s">
        <v>298</v>
      </c>
      <c r="C126" s="40">
        <v>10.9</v>
      </c>
      <c r="D126" s="41">
        <v>12</v>
      </c>
      <c r="E126" s="40">
        <v>47</v>
      </c>
      <c r="F126" s="40">
        <v>45</v>
      </c>
      <c r="G126" s="29">
        <f t="shared" si="6"/>
        <v>92</v>
      </c>
      <c r="H126" s="64" t="s">
        <v>9</v>
      </c>
      <c r="I126" s="63">
        <v>26952</v>
      </c>
      <c r="K126" s="55">
        <f t="shared" si="4"/>
        <v>51</v>
      </c>
    </row>
    <row r="127" spans="1:11">
      <c r="A127" s="32" t="s">
        <v>220</v>
      </c>
      <c r="B127" s="39" t="s">
        <v>299</v>
      </c>
      <c r="C127" s="40">
        <v>15.3</v>
      </c>
      <c r="D127" s="41">
        <v>16</v>
      </c>
      <c r="E127" s="40">
        <v>45</v>
      </c>
      <c r="F127" s="40">
        <v>47</v>
      </c>
      <c r="G127" s="29">
        <f t="shared" si="6"/>
        <v>92</v>
      </c>
      <c r="H127" s="64" t="s">
        <v>9</v>
      </c>
      <c r="I127" s="63">
        <v>33654</v>
      </c>
      <c r="K127" s="55">
        <f t="shared" si="4"/>
        <v>32</v>
      </c>
    </row>
    <row r="128" spans="1:11">
      <c r="A128" s="32" t="s">
        <v>185</v>
      </c>
      <c r="B128" s="39" t="s">
        <v>36</v>
      </c>
      <c r="C128" s="40">
        <v>15.5</v>
      </c>
      <c r="D128" s="41">
        <v>16</v>
      </c>
      <c r="E128" s="40">
        <v>44</v>
      </c>
      <c r="F128" s="40">
        <v>48</v>
      </c>
      <c r="G128" s="29">
        <f t="shared" si="6"/>
        <v>92</v>
      </c>
      <c r="H128" s="64" t="s">
        <v>9</v>
      </c>
      <c r="I128" s="63">
        <v>27554</v>
      </c>
      <c r="K128" s="55">
        <f t="shared" si="4"/>
        <v>49</v>
      </c>
    </row>
    <row r="129" spans="1:11">
      <c r="A129" s="32" t="s">
        <v>275</v>
      </c>
      <c r="B129" s="39" t="s">
        <v>44</v>
      </c>
      <c r="C129" s="40">
        <v>21.2</v>
      </c>
      <c r="D129" s="41">
        <v>23</v>
      </c>
      <c r="E129" s="40">
        <v>43</v>
      </c>
      <c r="F129" s="40">
        <v>49</v>
      </c>
      <c r="G129" s="29">
        <f t="shared" si="6"/>
        <v>92</v>
      </c>
      <c r="H129" s="64" t="s">
        <v>9</v>
      </c>
      <c r="I129" s="63">
        <v>19578</v>
      </c>
      <c r="K129" s="55">
        <f t="shared" si="4"/>
        <v>71</v>
      </c>
    </row>
    <row r="130" spans="1:11">
      <c r="A130" s="32" t="s">
        <v>192</v>
      </c>
      <c r="B130" s="39" t="s">
        <v>302</v>
      </c>
      <c r="C130" s="40">
        <v>19.8</v>
      </c>
      <c r="D130" s="41">
        <v>21</v>
      </c>
      <c r="E130" s="40">
        <v>43</v>
      </c>
      <c r="F130" s="40">
        <v>49</v>
      </c>
      <c r="G130" s="29">
        <f t="shared" si="6"/>
        <v>92</v>
      </c>
      <c r="H130" s="64" t="s">
        <v>9</v>
      </c>
      <c r="I130" s="63">
        <v>23880</v>
      </c>
      <c r="K130" s="55">
        <f t="shared" si="4"/>
        <v>59</v>
      </c>
    </row>
    <row r="131" spans="1:11">
      <c r="A131" s="32" t="s">
        <v>201</v>
      </c>
      <c r="B131" s="39" t="s">
        <v>47</v>
      </c>
      <c r="C131" s="40">
        <v>15.4</v>
      </c>
      <c r="D131" s="41">
        <v>17</v>
      </c>
      <c r="E131" s="40">
        <v>46</v>
      </c>
      <c r="F131" s="40">
        <v>47</v>
      </c>
      <c r="G131" s="29">
        <f t="shared" si="6"/>
        <v>93</v>
      </c>
      <c r="H131" s="64" t="s">
        <v>9</v>
      </c>
      <c r="I131" s="63">
        <v>28568</v>
      </c>
      <c r="K131" s="55">
        <f t="shared" si="4"/>
        <v>46</v>
      </c>
    </row>
    <row r="132" spans="1:11">
      <c r="A132" s="32" t="s">
        <v>209</v>
      </c>
      <c r="B132" s="39" t="s">
        <v>47</v>
      </c>
      <c r="C132" s="40">
        <v>15.5</v>
      </c>
      <c r="D132" s="41">
        <v>17</v>
      </c>
      <c r="E132" s="40">
        <v>45</v>
      </c>
      <c r="F132" s="40">
        <v>48</v>
      </c>
      <c r="G132" s="29">
        <f t="shared" si="6"/>
        <v>93</v>
      </c>
      <c r="H132" s="64" t="s">
        <v>9</v>
      </c>
      <c r="I132" s="63">
        <v>28033</v>
      </c>
      <c r="K132" s="55">
        <f t="shared" si="4"/>
        <v>48</v>
      </c>
    </row>
    <row r="133" spans="1:11">
      <c r="A133" s="32" t="s">
        <v>208</v>
      </c>
      <c r="B133" s="39" t="s">
        <v>47</v>
      </c>
      <c r="C133" s="40">
        <v>16.7</v>
      </c>
      <c r="D133" s="41">
        <v>18</v>
      </c>
      <c r="E133" s="40">
        <v>44</v>
      </c>
      <c r="F133" s="40">
        <v>49</v>
      </c>
      <c r="G133" s="29">
        <f t="shared" si="6"/>
        <v>93</v>
      </c>
      <c r="H133" s="64" t="s">
        <v>9</v>
      </c>
      <c r="I133" s="63">
        <v>27875</v>
      </c>
      <c r="K133" s="55">
        <f t="shared" si="4"/>
        <v>48</v>
      </c>
    </row>
    <row r="134" spans="1:11">
      <c r="A134" s="32" t="s">
        <v>194</v>
      </c>
      <c r="B134" s="39" t="s">
        <v>36</v>
      </c>
      <c r="C134" s="40">
        <v>20.8</v>
      </c>
      <c r="D134" s="41">
        <v>22</v>
      </c>
      <c r="E134" s="40">
        <v>50</v>
      </c>
      <c r="F134" s="40">
        <v>44</v>
      </c>
      <c r="G134" s="29">
        <f t="shared" si="6"/>
        <v>94</v>
      </c>
      <c r="H134" s="64" t="s">
        <v>9</v>
      </c>
      <c r="I134" s="63">
        <v>27316</v>
      </c>
      <c r="K134" s="55">
        <f t="shared" si="4"/>
        <v>50</v>
      </c>
    </row>
    <row r="135" spans="1:11">
      <c r="A135" s="32" t="s">
        <v>259</v>
      </c>
      <c r="B135" s="39" t="s">
        <v>298</v>
      </c>
      <c r="C135" s="40">
        <v>24.6</v>
      </c>
      <c r="D135" s="41">
        <v>26</v>
      </c>
      <c r="E135" s="40">
        <v>47</v>
      </c>
      <c r="F135" s="40">
        <v>47</v>
      </c>
      <c r="G135" s="29">
        <f t="shared" si="6"/>
        <v>94</v>
      </c>
      <c r="H135" s="64" t="s">
        <v>9</v>
      </c>
      <c r="I135" s="63">
        <v>30517</v>
      </c>
      <c r="K135" s="55">
        <f t="shared" si="4"/>
        <v>41</v>
      </c>
    </row>
    <row r="136" spans="1:11">
      <c r="A136" s="32" t="s">
        <v>235</v>
      </c>
      <c r="B136" s="39" t="s">
        <v>301</v>
      </c>
      <c r="C136" s="40">
        <v>17.3</v>
      </c>
      <c r="D136" s="41">
        <v>19</v>
      </c>
      <c r="E136" s="40">
        <v>45</v>
      </c>
      <c r="F136" s="40">
        <v>49</v>
      </c>
      <c r="G136" s="29">
        <f t="shared" si="6"/>
        <v>94</v>
      </c>
      <c r="H136" s="64" t="s">
        <v>9</v>
      </c>
      <c r="I136" s="63">
        <v>27510</v>
      </c>
      <c r="K136" s="55">
        <f t="shared" si="4"/>
        <v>49</v>
      </c>
    </row>
    <row r="137" spans="1:11">
      <c r="A137" s="32" t="s">
        <v>295</v>
      </c>
      <c r="B137" s="39" t="s">
        <v>34</v>
      </c>
      <c r="C137" s="40">
        <v>14.3</v>
      </c>
      <c r="D137" s="41">
        <v>15</v>
      </c>
      <c r="E137" s="40">
        <v>44</v>
      </c>
      <c r="F137" s="40">
        <v>50</v>
      </c>
      <c r="G137" s="29">
        <f t="shared" si="6"/>
        <v>94</v>
      </c>
      <c r="H137" s="64" t="s">
        <v>9</v>
      </c>
      <c r="I137" s="63">
        <v>32122</v>
      </c>
      <c r="K137" s="55">
        <f t="shared" si="4"/>
        <v>37</v>
      </c>
    </row>
    <row r="138" spans="1:11">
      <c r="A138" s="32" t="s">
        <v>224</v>
      </c>
      <c r="B138" s="39" t="s">
        <v>298</v>
      </c>
      <c r="C138" s="40">
        <v>14.8</v>
      </c>
      <c r="D138" s="41">
        <v>16</v>
      </c>
      <c r="E138" s="40">
        <v>43</v>
      </c>
      <c r="F138" s="40">
        <v>51</v>
      </c>
      <c r="G138" s="29">
        <f t="shared" si="6"/>
        <v>94</v>
      </c>
      <c r="H138" s="64" t="s">
        <v>9</v>
      </c>
      <c r="I138" s="63">
        <v>27996</v>
      </c>
      <c r="K138" s="55">
        <f t="shared" si="4"/>
        <v>48</v>
      </c>
    </row>
    <row r="139" spans="1:11">
      <c r="A139" s="32" t="s">
        <v>243</v>
      </c>
      <c r="B139" s="39" t="s">
        <v>300</v>
      </c>
      <c r="C139" s="40">
        <v>14.7</v>
      </c>
      <c r="D139" s="41">
        <v>16</v>
      </c>
      <c r="E139" s="40">
        <v>50</v>
      </c>
      <c r="F139" s="40">
        <v>45</v>
      </c>
      <c r="G139" s="29">
        <f t="shared" si="6"/>
        <v>95</v>
      </c>
      <c r="H139" s="64" t="s">
        <v>9</v>
      </c>
      <c r="I139" s="63">
        <v>25648</v>
      </c>
      <c r="K139" s="55">
        <f t="shared" si="4"/>
        <v>54</v>
      </c>
    </row>
    <row r="140" spans="1:11">
      <c r="A140" s="32" t="s">
        <v>269</v>
      </c>
      <c r="B140" s="39" t="s">
        <v>47</v>
      </c>
      <c r="C140" s="40">
        <v>24.4</v>
      </c>
      <c r="D140" s="41">
        <v>26</v>
      </c>
      <c r="E140" s="40">
        <v>47</v>
      </c>
      <c r="F140" s="40">
        <v>48</v>
      </c>
      <c r="G140" s="29">
        <f t="shared" si="6"/>
        <v>95</v>
      </c>
      <c r="H140" s="64" t="s">
        <v>9</v>
      </c>
      <c r="I140" s="63">
        <v>22945</v>
      </c>
      <c r="K140" s="55">
        <f t="shared" si="4"/>
        <v>62</v>
      </c>
    </row>
    <row r="141" spans="1:11">
      <c r="A141" s="32" t="s">
        <v>255</v>
      </c>
      <c r="B141" s="39" t="s">
        <v>298</v>
      </c>
      <c r="C141" s="40">
        <v>15.4</v>
      </c>
      <c r="D141" s="41">
        <v>17</v>
      </c>
      <c r="E141" s="40">
        <v>46</v>
      </c>
      <c r="F141" s="40">
        <v>49</v>
      </c>
      <c r="G141" s="29">
        <f t="shared" ref="G141:G172" si="7">SUM(E141+F141)</f>
        <v>95</v>
      </c>
      <c r="H141" s="64" t="s">
        <v>9</v>
      </c>
      <c r="I141" s="63">
        <v>25479</v>
      </c>
      <c r="K141" s="55">
        <f t="shared" si="4"/>
        <v>55</v>
      </c>
    </row>
    <row r="142" spans="1:11">
      <c r="A142" s="32" t="s">
        <v>240</v>
      </c>
      <c r="B142" s="39" t="s">
        <v>298</v>
      </c>
      <c r="C142" s="40">
        <v>15.2</v>
      </c>
      <c r="D142" s="41">
        <v>16</v>
      </c>
      <c r="E142" s="40">
        <v>46</v>
      </c>
      <c r="F142" s="40">
        <v>49</v>
      </c>
      <c r="G142" s="29">
        <f t="shared" si="7"/>
        <v>95</v>
      </c>
      <c r="H142" s="64" t="s">
        <v>9</v>
      </c>
      <c r="I142" s="63">
        <v>19075</v>
      </c>
      <c r="K142" s="55">
        <f t="shared" si="4"/>
        <v>72</v>
      </c>
    </row>
    <row r="143" spans="1:11">
      <c r="A143" s="32" t="s">
        <v>248</v>
      </c>
      <c r="B143" s="39" t="s">
        <v>300</v>
      </c>
      <c r="C143" s="40">
        <v>15.9</v>
      </c>
      <c r="D143" s="41">
        <v>17</v>
      </c>
      <c r="E143" s="40">
        <v>50</v>
      </c>
      <c r="F143" s="40">
        <v>46</v>
      </c>
      <c r="G143" s="29">
        <f t="shared" si="7"/>
        <v>96</v>
      </c>
      <c r="H143" s="64" t="s">
        <v>9</v>
      </c>
      <c r="I143" s="63">
        <v>20338</v>
      </c>
      <c r="K143" s="55">
        <f t="shared" si="4"/>
        <v>69</v>
      </c>
    </row>
    <row r="144" spans="1:11">
      <c r="A144" s="32" t="s">
        <v>294</v>
      </c>
      <c r="B144" s="39" t="s">
        <v>34</v>
      </c>
      <c r="C144" s="40">
        <v>13.2</v>
      </c>
      <c r="D144" s="41">
        <v>14</v>
      </c>
      <c r="E144" s="40">
        <v>50</v>
      </c>
      <c r="F144" s="40">
        <v>46</v>
      </c>
      <c r="G144" s="29">
        <f t="shared" si="7"/>
        <v>96</v>
      </c>
      <c r="H144" s="64" t="s">
        <v>9</v>
      </c>
      <c r="I144" s="63">
        <v>23632</v>
      </c>
      <c r="K144" s="55">
        <f t="shared" si="4"/>
        <v>60</v>
      </c>
    </row>
    <row r="145" spans="1:11">
      <c r="A145" s="32" t="s">
        <v>215</v>
      </c>
      <c r="B145" s="39" t="s">
        <v>298</v>
      </c>
      <c r="C145" s="40">
        <v>16.7</v>
      </c>
      <c r="D145" s="41">
        <v>18</v>
      </c>
      <c r="E145" s="40">
        <v>49</v>
      </c>
      <c r="F145" s="40">
        <v>47</v>
      </c>
      <c r="G145" s="29">
        <f t="shared" si="7"/>
        <v>96</v>
      </c>
      <c r="H145" s="64" t="s">
        <v>9</v>
      </c>
      <c r="I145" s="63">
        <v>30845</v>
      </c>
      <c r="K145" s="55">
        <f t="shared" si="4"/>
        <v>40</v>
      </c>
    </row>
    <row r="146" spans="1:11">
      <c r="A146" s="32" t="s">
        <v>186</v>
      </c>
      <c r="B146" s="39" t="s">
        <v>34</v>
      </c>
      <c r="C146" s="40">
        <v>13.5</v>
      </c>
      <c r="D146" s="41">
        <v>14</v>
      </c>
      <c r="E146" s="40">
        <v>49</v>
      </c>
      <c r="F146" s="40">
        <v>47</v>
      </c>
      <c r="G146" s="29">
        <f t="shared" si="7"/>
        <v>96</v>
      </c>
      <c r="H146" s="64" t="s">
        <v>9</v>
      </c>
      <c r="I146" s="63">
        <v>28816</v>
      </c>
      <c r="K146" s="55">
        <f t="shared" si="4"/>
        <v>46</v>
      </c>
    </row>
    <row r="147" spans="1:11">
      <c r="A147" s="32" t="s">
        <v>253</v>
      </c>
      <c r="B147" s="39" t="s">
        <v>34</v>
      </c>
      <c r="C147" s="40">
        <v>21.5</v>
      </c>
      <c r="D147" s="41">
        <v>23</v>
      </c>
      <c r="E147" s="40">
        <v>49</v>
      </c>
      <c r="F147" s="40">
        <v>47</v>
      </c>
      <c r="G147" s="29">
        <f t="shared" si="7"/>
        <v>96</v>
      </c>
      <c r="H147" s="64" t="s">
        <v>9</v>
      </c>
      <c r="I147" s="63">
        <v>18061</v>
      </c>
      <c r="K147" s="55">
        <f t="shared" si="4"/>
        <v>75</v>
      </c>
    </row>
    <row r="148" spans="1:11">
      <c r="A148" s="32" t="s">
        <v>285</v>
      </c>
      <c r="B148" s="39" t="s">
        <v>27</v>
      </c>
      <c r="C148" s="40">
        <v>17</v>
      </c>
      <c r="D148" s="41">
        <v>18</v>
      </c>
      <c r="E148" s="40">
        <v>48</v>
      </c>
      <c r="F148" s="40">
        <v>48</v>
      </c>
      <c r="G148" s="29">
        <f t="shared" si="7"/>
        <v>96</v>
      </c>
      <c r="H148" s="64" t="s">
        <v>9</v>
      </c>
      <c r="I148" s="63">
        <v>22254</v>
      </c>
      <c r="K148" s="55">
        <f t="shared" si="4"/>
        <v>64</v>
      </c>
    </row>
    <row r="149" spans="1:11">
      <c r="A149" s="32" t="s">
        <v>241</v>
      </c>
      <c r="B149" s="39" t="s">
        <v>298</v>
      </c>
      <c r="C149" s="40">
        <v>14.6</v>
      </c>
      <c r="D149" s="41">
        <v>16</v>
      </c>
      <c r="E149" s="40">
        <v>47</v>
      </c>
      <c r="F149" s="40">
        <v>49</v>
      </c>
      <c r="G149" s="29">
        <f t="shared" si="7"/>
        <v>96</v>
      </c>
      <c r="H149" s="64" t="s">
        <v>9</v>
      </c>
      <c r="I149" s="63">
        <v>28013</v>
      </c>
      <c r="K149" s="55">
        <f t="shared" si="4"/>
        <v>48</v>
      </c>
    </row>
    <row r="150" spans="1:11">
      <c r="A150" s="32" t="s">
        <v>182</v>
      </c>
      <c r="B150" s="39" t="s">
        <v>34</v>
      </c>
      <c r="C150" s="40">
        <v>15.8</v>
      </c>
      <c r="D150" s="41">
        <v>17</v>
      </c>
      <c r="E150" s="40">
        <v>49</v>
      </c>
      <c r="F150" s="40">
        <v>48</v>
      </c>
      <c r="G150" s="29">
        <f t="shared" si="7"/>
        <v>97</v>
      </c>
      <c r="H150" s="64" t="s">
        <v>9</v>
      </c>
      <c r="I150" s="63">
        <v>18816</v>
      </c>
      <c r="K150" s="55">
        <f t="shared" si="4"/>
        <v>73</v>
      </c>
    </row>
    <row r="151" spans="1:11">
      <c r="A151" s="32" t="s">
        <v>187</v>
      </c>
      <c r="B151" s="39" t="s">
        <v>34</v>
      </c>
      <c r="C151" s="40">
        <v>21.5</v>
      </c>
      <c r="D151" s="41">
        <v>23</v>
      </c>
      <c r="E151" s="40">
        <v>47</v>
      </c>
      <c r="F151" s="40">
        <v>50</v>
      </c>
      <c r="G151" s="29">
        <f t="shared" si="7"/>
        <v>97</v>
      </c>
      <c r="H151" s="64" t="s">
        <v>9</v>
      </c>
      <c r="I151" s="63">
        <v>31467</v>
      </c>
      <c r="K151" s="55">
        <f t="shared" si="4"/>
        <v>38</v>
      </c>
    </row>
    <row r="152" spans="1:11">
      <c r="A152" s="32" t="s">
        <v>211</v>
      </c>
      <c r="B152" s="39" t="s">
        <v>298</v>
      </c>
      <c r="C152" s="40">
        <v>12.3</v>
      </c>
      <c r="D152" s="41">
        <v>13</v>
      </c>
      <c r="E152" s="40">
        <v>46</v>
      </c>
      <c r="F152" s="40">
        <v>51</v>
      </c>
      <c r="G152" s="29">
        <f t="shared" si="7"/>
        <v>97</v>
      </c>
      <c r="H152" s="64" t="s">
        <v>9</v>
      </c>
      <c r="I152" s="63">
        <v>28512</v>
      </c>
      <c r="K152" s="55">
        <f t="shared" si="4"/>
        <v>46</v>
      </c>
    </row>
    <row r="153" spans="1:11">
      <c r="A153" s="32" t="s">
        <v>297</v>
      </c>
      <c r="B153" s="39" t="s">
        <v>34</v>
      </c>
      <c r="C153" s="40">
        <v>22.3</v>
      </c>
      <c r="D153" s="41">
        <v>24</v>
      </c>
      <c r="E153" s="40">
        <v>45</v>
      </c>
      <c r="F153" s="40">
        <v>52</v>
      </c>
      <c r="G153" s="29">
        <f t="shared" si="7"/>
        <v>97</v>
      </c>
      <c r="H153" s="64" t="s">
        <v>9</v>
      </c>
      <c r="I153" s="63">
        <v>29804</v>
      </c>
      <c r="K153" s="55">
        <f t="shared" si="4"/>
        <v>43</v>
      </c>
    </row>
    <row r="154" spans="1:11">
      <c r="A154" s="32" t="s">
        <v>263</v>
      </c>
      <c r="B154" s="39" t="s">
        <v>298</v>
      </c>
      <c r="C154" s="40">
        <v>16.2</v>
      </c>
      <c r="D154" s="41">
        <v>17</v>
      </c>
      <c r="E154" s="40">
        <v>52</v>
      </c>
      <c r="F154" s="40">
        <v>46</v>
      </c>
      <c r="G154" s="29">
        <f t="shared" si="7"/>
        <v>98</v>
      </c>
      <c r="H154" s="64" t="s">
        <v>9</v>
      </c>
      <c r="I154" s="63">
        <v>26168</v>
      </c>
      <c r="K154" s="55">
        <f t="shared" si="4"/>
        <v>53</v>
      </c>
    </row>
    <row r="155" spans="1:11">
      <c r="A155" s="32" t="s">
        <v>180</v>
      </c>
      <c r="B155" s="39" t="s">
        <v>27</v>
      </c>
      <c r="C155" s="40">
        <v>16.2</v>
      </c>
      <c r="D155" s="41">
        <v>17</v>
      </c>
      <c r="E155" s="40">
        <v>50</v>
      </c>
      <c r="F155" s="40">
        <v>48</v>
      </c>
      <c r="G155" s="29">
        <f t="shared" si="7"/>
        <v>98</v>
      </c>
      <c r="H155" s="64" t="s">
        <v>9</v>
      </c>
      <c r="I155" s="63">
        <v>25161</v>
      </c>
      <c r="K155" s="55">
        <f t="shared" si="4"/>
        <v>56</v>
      </c>
    </row>
    <row r="156" spans="1:11">
      <c r="A156" s="32" t="s">
        <v>217</v>
      </c>
      <c r="B156" s="39" t="s">
        <v>298</v>
      </c>
      <c r="C156" s="40">
        <v>14</v>
      </c>
      <c r="D156" s="41">
        <v>15</v>
      </c>
      <c r="E156" s="40">
        <v>49</v>
      </c>
      <c r="F156" s="40">
        <v>49</v>
      </c>
      <c r="G156" s="29">
        <f t="shared" si="7"/>
        <v>98</v>
      </c>
      <c r="H156" s="64" t="s">
        <v>9</v>
      </c>
      <c r="I156" s="63">
        <v>30261</v>
      </c>
      <c r="K156" s="55">
        <f t="shared" si="4"/>
        <v>42</v>
      </c>
    </row>
    <row r="157" spans="1:11">
      <c r="A157" s="32" t="s">
        <v>207</v>
      </c>
      <c r="B157" s="39" t="s">
        <v>47</v>
      </c>
      <c r="C157" s="40">
        <v>23.6</v>
      </c>
      <c r="D157" s="41">
        <v>25</v>
      </c>
      <c r="E157" s="40">
        <v>48</v>
      </c>
      <c r="F157" s="40">
        <v>50</v>
      </c>
      <c r="G157" s="29">
        <f t="shared" si="7"/>
        <v>98</v>
      </c>
      <c r="H157" s="64" t="s">
        <v>9</v>
      </c>
      <c r="I157" s="63">
        <v>21213</v>
      </c>
      <c r="K157" s="55">
        <f t="shared" si="4"/>
        <v>66</v>
      </c>
    </row>
    <row r="158" spans="1:11">
      <c r="A158" s="32" t="s">
        <v>227</v>
      </c>
      <c r="B158" s="39" t="s">
        <v>36</v>
      </c>
      <c r="C158" s="40">
        <v>17.5</v>
      </c>
      <c r="D158" s="41">
        <v>19</v>
      </c>
      <c r="E158" s="40">
        <v>47</v>
      </c>
      <c r="F158" s="40">
        <v>51</v>
      </c>
      <c r="G158" s="29">
        <f t="shared" si="7"/>
        <v>98</v>
      </c>
      <c r="H158" s="64" t="s">
        <v>9</v>
      </c>
      <c r="I158" s="63">
        <v>27722</v>
      </c>
      <c r="K158" s="55">
        <f t="shared" si="4"/>
        <v>49</v>
      </c>
    </row>
    <row r="159" spans="1:11">
      <c r="A159" s="32" t="s">
        <v>333</v>
      </c>
      <c r="B159" s="39" t="s">
        <v>34</v>
      </c>
      <c r="C159" s="40">
        <v>27.7</v>
      </c>
      <c r="D159" s="41">
        <v>30</v>
      </c>
      <c r="E159" s="40">
        <v>49</v>
      </c>
      <c r="F159" s="40">
        <v>50</v>
      </c>
      <c r="G159" s="29">
        <f t="shared" si="7"/>
        <v>99</v>
      </c>
      <c r="H159" s="64" t="s">
        <v>9</v>
      </c>
      <c r="I159" s="63">
        <v>35349</v>
      </c>
      <c r="K159" s="55">
        <f t="shared" si="4"/>
        <v>28</v>
      </c>
    </row>
    <row r="160" spans="1:11">
      <c r="A160" s="32" t="s">
        <v>245</v>
      </c>
      <c r="B160" s="39" t="s">
        <v>300</v>
      </c>
      <c r="C160" s="40">
        <v>19.2</v>
      </c>
      <c r="D160" s="41">
        <v>21</v>
      </c>
      <c r="E160" s="40">
        <v>48</v>
      </c>
      <c r="F160" s="40">
        <v>51</v>
      </c>
      <c r="G160" s="29">
        <f t="shared" si="7"/>
        <v>99</v>
      </c>
      <c r="H160" s="64" t="s">
        <v>9</v>
      </c>
      <c r="I160" s="63">
        <v>23400</v>
      </c>
      <c r="K160" s="55">
        <f t="shared" si="4"/>
        <v>60</v>
      </c>
    </row>
    <row r="161" spans="1:11">
      <c r="A161" s="32" t="s">
        <v>200</v>
      </c>
      <c r="B161" s="39" t="s">
        <v>34</v>
      </c>
      <c r="C161" s="40">
        <v>22.9</v>
      </c>
      <c r="D161" s="41">
        <v>25</v>
      </c>
      <c r="E161" s="40">
        <v>47</v>
      </c>
      <c r="F161" s="40">
        <v>52</v>
      </c>
      <c r="G161" s="29">
        <f t="shared" si="7"/>
        <v>99</v>
      </c>
      <c r="H161" s="64" t="s">
        <v>9</v>
      </c>
      <c r="I161" s="63">
        <v>21134</v>
      </c>
      <c r="K161" s="55">
        <f t="shared" si="4"/>
        <v>67</v>
      </c>
    </row>
    <row r="162" spans="1:11">
      <c r="A162" s="32" t="s">
        <v>267</v>
      </c>
      <c r="B162" s="39" t="s">
        <v>36</v>
      </c>
      <c r="C162" s="40">
        <v>22.2</v>
      </c>
      <c r="D162" s="41">
        <v>24</v>
      </c>
      <c r="E162" s="40">
        <v>47</v>
      </c>
      <c r="F162" s="40">
        <v>52</v>
      </c>
      <c r="G162" s="29">
        <f t="shared" si="7"/>
        <v>99</v>
      </c>
      <c r="H162" s="64" t="s">
        <v>9</v>
      </c>
      <c r="I162" s="63">
        <v>34524</v>
      </c>
      <c r="K162" s="55">
        <f t="shared" si="4"/>
        <v>30</v>
      </c>
    </row>
    <row r="163" spans="1:11">
      <c r="A163" s="32" t="s">
        <v>204</v>
      </c>
      <c r="B163" s="39" t="s">
        <v>302</v>
      </c>
      <c r="C163" s="40">
        <v>21.2</v>
      </c>
      <c r="D163" s="41">
        <v>23</v>
      </c>
      <c r="E163" s="40">
        <v>54</v>
      </c>
      <c r="F163" s="40">
        <v>46</v>
      </c>
      <c r="G163" s="29">
        <f t="shared" si="7"/>
        <v>100</v>
      </c>
      <c r="H163" s="64" t="s">
        <v>9</v>
      </c>
      <c r="I163" s="63">
        <v>23297</v>
      </c>
      <c r="K163" s="55">
        <f t="shared" si="4"/>
        <v>61</v>
      </c>
    </row>
    <row r="164" spans="1:11">
      <c r="A164" s="32" t="s">
        <v>68</v>
      </c>
      <c r="B164" s="39" t="s">
        <v>34</v>
      </c>
      <c r="C164" s="40">
        <v>29.5</v>
      </c>
      <c r="D164" s="41">
        <v>32</v>
      </c>
      <c r="E164" s="40">
        <v>51</v>
      </c>
      <c r="F164" s="40">
        <v>49</v>
      </c>
      <c r="G164" s="29">
        <f t="shared" si="7"/>
        <v>100</v>
      </c>
      <c r="H164" s="64" t="s">
        <v>9</v>
      </c>
      <c r="I164" s="63">
        <v>23727</v>
      </c>
      <c r="K164" s="55">
        <f t="shared" si="4"/>
        <v>60</v>
      </c>
    </row>
    <row r="165" spans="1:11">
      <c r="A165" s="32" t="s">
        <v>199</v>
      </c>
      <c r="B165" s="39" t="s">
        <v>47</v>
      </c>
      <c r="C165" s="40">
        <v>23.4</v>
      </c>
      <c r="D165" s="41">
        <v>25</v>
      </c>
      <c r="E165" s="40">
        <v>50</v>
      </c>
      <c r="F165" s="40">
        <v>50</v>
      </c>
      <c r="G165" s="29">
        <f t="shared" si="7"/>
        <v>100</v>
      </c>
      <c r="H165" s="64" t="s">
        <v>9</v>
      </c>
      <c r="I165" s="63">
        <v>24566</v>
      </c>
      <c r="K165" s="55">
        <f t="shared" si="4"/>
        <v>57</v>
      </c>
    </row>
    <row r="166" spans="1:11">
      <c r="A166" s="32" t="s">
        <v>347</v>
      </c>
      <c r="B166" s="39" t="s">
        <v>34</v>
      </c>
      <c r="C166" s="40">
        <v>28.3</v>
      </c>
      <c r="D166" s="41">
        <v>30</v>
      </c>
      <c r="E166" s="40">
        <v>50</v>
      </c>
      <c r="F166" s="40">
        <v>50</v>
      </c>
      <c r="G166" s="29">
        <f t="shared" si="7"/>
        <v>100</v>
      </c>
      <c r="H166" s="64" t="s">
        <v>9</v>
      </c>
      <c r="I166" s="63">
        <v>18203</v>
      </c>
      <c r="K166" s="55">
        <f t="shared" si="4"/>
        <v>75</v>
      </c>
    </row>
    <row r="167" spans="1:11">
      <c r="A167" s="32" t="s">
        <v>198</v>
      </c>
      <c r="B167" s="39" t="s">
        <v>47</v>
      </c>
      <c r="C167" s="40">
        <v>24.8</v>
      </c>
      <c r="D167" s="41">
        <v>27</v>
      </c>
      <c r="E167" s="40">
        <v>52</v>
      </c>
      <c r="F167" s="40">
        <v>49</v>
      </c>
      <c r="G167" s="29">
        <f t="shared" si="7"/>
        <v>101</v>
      </c>
      <c r="H167" s="64" t="s">
        <v>9</v>
      </c>
      <c r="I167" s="63">
        <v>28721</v>
      </c>
      <c r="K167" s="55">
        <f t="shared" si="4"/>
        <v>46</v>
      </c>
    </row>
    <row r="168" spans="1:11">
      <c r="A168" s="32" t="s">
        <v>216</v>
      </c>
      <c r="B168" s="39" t="s">
        <v>298</v>
      </c>
      <c r="C168" s="40">
        <v>21.7</v>
      </c>
      <c r="D168" s="41">
        <v>23</v>
      </c>
      <c r="E168" s="40">
        <v>52</v>
      </c>
      <c r="F168" s="40">
        <v>49</v>
      </c>
      <c r="G168" s="29">
        <f t="shared" si="7"/>
        <v>101</v>
      </c>
      <c r="H168" s="64" t="s">
        <v>9</v>
      </c>
      <c r="I168" s="63">
        <v>30832</v>
      </c>
      <c r="K168" s="55">
        <f t="shared" si="4"/>
        <v>40</v>
      </c>
    </row>
    <row r="169" spans="1:11">
      <c r="A169" s="32" t="s">
        <v>179</v>
      </c>
      <c r="B169" s="39" t="s">
        <v>27</v>
      </c>
      <c r="C169" s="40">
        <v>23.7</v>
      </c>
      <c r="D169" s="41">
        <v>25</v>
      </c>
      <c r="E169" s="40">
        <v>51</v>
      </c>
      <c r="F169" s="40">
        <v>50</v>
      </c>
      <c r="G169" s="29">
        <f t="shared" si="7"/>
        <v>101</v>
      </c>
      <c r="H169" s="64" t="s">
        <v>9</v>
      </c>
      <c r="I169" s="63">
        <v>25427</v>
      </c>
      <c r="K169" s="55">
        <f t="shared" si="4"/>
        <v>55</v>
      </c>
    </row>
    <row r="170" spans="1:11">
      <c r="A170" s="32" t="s">
        <v>272</v>
      </c>
      <c r="B170" s="39" t="s">
        <v>46</v>
      </c>
      <c r="C170" s="40">
        <v>16.399999999999999</v>
      </c>
      <c r="D170" s="41">
        <v>18</v>
      </c>
      <c r="E170" s="40">
        <v>50</v>
      </c>
      <c r="F170" s="40">
        <v>51</v>
      </c>
      <c r="G170" s="29">
        <f t="shared" si="7"/>
        <v>101</v>
      </c>
      <c r="H170" s="64" t="s">
        <v>9</v>
      </c>
      <c r="I170" s="63">
        <v>20383</v>
      </c>
      <c r="K170" s="55">
        <f t="shared" si="4"/>
        <v>69</v>
      </c>
    </row>
    <row r="171" spans="1:11">
      <c r="A171" s="32" t="s">
        <v>176</v>
      </c>
      <c r="B171" s="39" t="s">
        <v>34</v>
      </c>
      <c r="C171" s="40">
        <v>23.3</v>
      </c>
      <c r="D171" s="41">
        <v>25</v>
      </c>
      <c r="E171" s="40">
        <v>47</v>
      </c>
      <c r="F171" s="40">
        <v>54</v>
      </c>
      <c r="G171" s="29">
        <f t="shared" si="7"/>
        <v>101</v>
      </c>
      <c r="H171" s="64" t="s">
        <v>9</v>
      </c>
      <c r="I171" s="63">
        <v>22767</v>
      </c>
      <c r="K171" s="55">
        <f t="shared" si="4"/>
        <v>62</v>
      </c>
    </row>
    <row r="172" spans="1:11">
      <c r="A172" s="32" t="s">
        <v>158</v>
      </c>
      <c r="B172" s="39" t="s">
        <v>298</v>
      </c>
      <c r="C172" s="40">
        <v>25.7</v>
      </c>
      <c r="D172" s="41">
        <v>28</v>
      </c>
      <c r="E172" s="40">
        <v>52</v>
      </c>
      <c r="F172" s="40">
        <v>50</v>
      </c>
      <c r="G172" s="29">
        <f t="shared" si="7"/>
        <v>102</v>
      </c>
      <c r="H172" s="64" t="s">
        <v>9</v>
      </c>
      <c r="I172" s="63">
        <v>27079</v>
      </c>
      <c r="K172" s="55">
        <f t="shared" si="4"/>
        <v>50</v>
      </c>
    </row>
    <row r="173" spans="1:11">
      <c r="A173" s="32" t="s">
        <v>181</v>
      </c>
      <c r="B173" s="39" t="s">
        <v>27</v>
      </c>
      <c r="C173" s="40">
        <v>23.8</v>
      </c>
      <c r="D173" s="41">
        <v>26</v>
      </c>
      <c r="E173" s="40">
        <v>50</v>
      </c>
      <c r="F173" s="40">
        <v>52</v>
      </c>
      <c r="G173" s="29">
        <f t="shared" ref="G173:G204" si="8">SUM(E173+F173)</f>
        <v>102</v>
      </c>
      <c r="H173" s="64" t="s">
        <v>9</v>
      </c>
      <c r="I173" s="63">
        <v>23604</v>
      </c>
      <c r="K173" s="55">
        <f t="shared" si="4"/>
        <v>60</v>
      </c>
    </row>
    <row r="174" spans="1:11">
      <c r="A174" s="32" t="s">
        <v>184</v>
      </c>
      <c r="B174" s="39" t="s">
        <v>36</v>
      </c>
      <c r="C174" s="40">
        <v>23</v>
      </c>
      <c r="D174" s="41">
        <v>25</v>
      </c>
      <c r="E174" s="40">
        <v>50</v>
      </c>
      <c r="F174" s="40">
        <v>52</v>
      </c>
      <c r="G174" s="29">
        <f t="shared" si="8"/>
        <v>102</v>
      </c>
      <c r="H174" s="64" t="s">
        <v>9</v>
      </c>
      <c r="I174" s="63">
        <v>25534</v>
      </c>
      <c r="K174" s="55">
        <f t="shared" si="4"/>
        <v>55</v>
      </c>
    </row>
    <row r="175" spans="1:11">
      <c r="A175" s="32" t="s">
        <v>144</v>
      </c>
      <c r="B175" s="39" t="s">
        <v>47</v>
      </c>
      <c r="C175" s="40">
        <v>31.4</v>
      </c>
      <c r="D175" s="41">
        <v>34</v>
      </c>
      <c r="E175" s="40">
        <v>50</v>
      </c>
      <c r="F175" s="40">
        <v>52</v>
      </c>
      <c r="G175" s="29">
        <f t="shared" si="8"/>
        <v>102</v>
      </c>
      <c r="H175" s="64" t="s">
        <v>9</v>
      </c>
      <c r="I175" s="63">
        <v>27009</v>
      </c>
      <c r="K175" s="55">
        <f t="shared" si="4"/>
        <v>51</v>
      </c>
    </row>
    <row r="176" spans="1:11">
      <c r="A176" s="32" t="s">
        <v>177</v>
      </c>
      <c r="B176" s="39" t="s">
        <v>34</v>
      </c>
      <c r="C176" s="40">
        <v>20.6</v>
      </c>
      <c r="D176" s="41">
        <v>22</v>
      </c>
      <c r="E176" s="40">
        <v>51</v>
      </c>
      <c r="F176" s="40">
        <v>52</v>
      </c>
      <c r="G176" s="29">
        <f t="shared" si="8"/>
        <v>103</v>
      </c>
      <c r="H176" s="64" t="s">
        <v>9</v>
      </c>
      <c r="I176" s="63">
        <v>27809</v>
      </c>
      <c r="K176" s="55">
        <f t="shared" si="4"/>
        <v>48</v>
      </c>
    </row>
    <row r="177" spans="1:11">
      <c r="A177" s="32" t="s">
        <v>307</v>
      </c>
      <c r="B177" s="39" t="s">
        <v>35</v>
      </c>
      <c r="C177" s="40">
        <v>22.8</v>
      </c>
      <c r="D177" s="41">
        <v>25</v>
      </c>
      <c r="E177" s="40">
        <v>52</v>
      </c>
      <c r="F177" s="40">
        <v>52</v>
      </c>
      <c r="G177" s="29">
        <f t="shared" si="8"/>
        <v>104</v>
      </c>
      <c r="H177" s="64" t="s">
        <v>9</v>
      </c>
      <c r="I177" s="63">
        <v>25680</v>
      </c>
      <c r="K177" s="55">
        <f t="shared" si="4"/>
        <v>54</v>
      </c>
    </row>
    <row r="178" spans="1:11">
      <c r="A178" s="32" t="s">
        <v>254</v>
      </c>
      <c r="B178" s="39" t="s">
        <v>298</v>
      </c>
      <c r="C178" s="40">
        <v>20.9</v>
      </c>
      <c r="D178" s="125">
        <v>22</v>
      </c>
      <c r="E178" s="126">
        <v>48</v>
      </c>
      <c r="F178" s="126">
        <v>56</v>
      </c>
      <c r="G178" s="29">
        <f t="shared" si="8"/>
        <v>104</v>
      </c>
      <c r="H178" s="64" t="s">
        <v>9</v>
      </c>
      <c r="I178" s="63">
        <v>28584</v>
      </c>
      <c r="K178" s="55">
        <f t="shared" si="4"/>
        <v>46</v>
      </c>
    </row>
    <row r="179" spans="1:11">
      <c r="A179" s="32" t="s">
        <v>197</v>
      </c>
      <c r="B179" s="39" t="s">
        <v>36</v>
      </c>
      <c r="C179" s="40">
        <v>16.600000000000001</v>
      </c>
      <c r="D179" s="41">
        <v>18</v>
      </c>
      <c r="E179" s="40">
        <v>53</v>
      </c>
      <c r="F179" s="40">
        <v>52</v>
      </c>
      <c r="G179" s="29">
        <f t="shared" si="8"/>
        <v>105</v>
      </c>
      <c r="H179" s="64" t="s">
        <v>9</v>
      </c>
      <c r="I179" s="63">
        <v>27134</v>
      </c>
      <c r="K179" s="55">
        <f t="shared" si="4"/>
        <v>50</v>
      </c>
    </row>
    <row r="180" spans="1:11">
      <c r="A180" s="32" t="s">
        <v>66</v>
      </c>
      <c r="B180" s="39" t="s">
        <v>34</v>
      </c>
      <c r="C180" s="40">
        <v>25.1</v>
      </c>
      <c r="D180" s="41">
        <v>27</v>
      </c>
      <c r="E180" s="40">
        <v>52</v>
      </c>
      <c r="F180" s="40">
        <v>53</v>
      </c>
      <c r="G180" s="29">
        <f t="shared" si="8"/>
        <v>105</v>
      </c>
      <c r="H180" s="64" t="s">
        <v>9</v>
      </c>
      <c r="I180" s="63">
        <v>21290</v>
      </c>
      <c r="K180" s="55">
        <f t="shared" si="4"/>
        <v>66</v>
      </c>
    </row>
    <row r="181" spans="1:11">
      <c r="A181" s="32" t="s">
        <v>288</v>
      </c>
      <c r="B181" s="39" t="s">
        <v>34</v>
      </c>
      <c r="C181" s="40">
        <v>20.2</v>
      </c>
      <c r="D181" s="41">
        <v>22</v>
      </c>
      <c r="E181" s="40">
        <v>56</v>
      </c>
      <c r="F181" s="40">
        <v>50</v>
      </c>
      <c r="G181" s="29">
        <f t="shared" si="8"/>
        <v>106</v>
      </c>
      <c r="H181" s="64" t="s">
        <v>9</v>
      </c>
      <c r="I181" s="63">
        <v>29231</v>
      </c>
      <c r="K181" s="55">
        <f t="shared" si="4"/>
        <v>44</v>
      </c>
    </row>
    <row r="182" spans="1:11">
      <c r="A182" s="32" t="s">
        <v>203</v>
      </c>
      <c r="B182" s="39" t="s">
        <v>302</v>
      </c>
      <c r="C182" s="40">
        <v>22.2</v>
      </c>
      <c r="D182" s="41">
        <v>24</v>
      </c>
      <c r="E182" s="40">
        <v>52</v>
      </c>
      <c r="F182" s="40">
        <v>54</v>
      </c>
      <c r="G182" s="29">
        <f t="shared" si="8"/>
        <v>106</v>
      </c>
      <c r="H182" s="64" t="s">
        <v>9</v>
      </c>
      <c r="I182" s="63">
        <v>21829</v>
      </c>
      <c r="K182" s="55">
        <f t="shared" si="4"/>
        <v>65</v>
      </c>
    </row>
    <row r="183" spans="1:11">
      <c r="A183" s="32" t="s">
        <v>205</v>
      </c>
      <c r="B183" s="39" t="s">
        <v>301</v>
      </c>
      <c r="C183" s="40">
        <v>24.7</v>
      </c>
      <c r="D183" s="41">
        <v>27</v>
      </c>
      <c r="E183" s="40">
        <v>55</v>
      </c>
      <c r="F183" s="40">
        <v>52</v>
      </c>
      <c r="G183" s="29">
        <f t="shared" si="8"/>
        <v>107</v>
      </c>
      <c r="H183" s="64" t="s">
        <v>9</v>
      </c>
      <c r="I183" s="63">
        <v>25613</v>
      </c>
      <c r="K183" s="55">
        <f t="shared" si="4"/>
        <v>54</v>
      </c>
    </row>
    <row r="184" spans="1:11">
      <c r="A184" s="32" t="s">
        <v>354</v>
      </c>
      <c r="B184" s="39" t="s">
        <v>36</v>
      </c>
      <c r="C184" s="40">
        <v>28.5</v>
      </c>
      <c r="D184" s="41">
        <v>31</v>
      </c>
      <c r="E184" s="40">
        <v>54</v>
      </c>
      <c r="F184" s="40">
        <v>53</v>
      </c>
      <c r="G184" s="29">
        <f t="shared" si="8"/>
        <v>107</v>
      </c>
      <c r="H184" s="64" t="s">
        <v>9</v>
      </c>
      <c r="I184" s="63">
        <v>19029</v>
      </c>
      <c r="K184" s="55">
        <f t="shared" si="4"/>
        <v>72</v>
      </c>
    </row>
    <row r="185" spans="1:11">
      <c r="A185" s="32" t="s">
        <v>280</v>
      </c>
      <c r="B185" s="39" t="s">
        <v>35</v>
      </c>
      <c r="C185" s="40">
        <v>24.1</v>
      </c>
      <c r="D185" s="41">
        <v>26</v>
      </c>
      <c r="E185" s="40">
        <v>52</v>
      </c>
      <c r="F185" s="40">
        <v>55</v>
      </c>
      <c r="G185" s="29">
        <f t="shared" si="8"/>
        <v>107</v>
      </c>
      <c r="H185" s="64" t="s">
        <v>9</v>
      </c>
      <c r="I185" s="63">
        <v>21570</v>
      </c>
      <c r="K185" s="55">
        <f t="shared" si="4"/>
        <v>65</v>
      </c>
    </row>
    <row r="186" spans="1:11">
      <c r="A186" s="32" t="s">
        <v>146</v>
      </c>
      <c r="B186" s="39" t="s">
        <v>34</v>
      </c>
      <c r="C186" s="40">
        <v>34</v>
      </c>
      <c r="D186" s="41">
        <v>37</v>
      </c>
      <c r="E186" s="40">
        <v>55</v>
      </c>
      <c r="F186" s="40">
        <v>53</v>
      </c>
      <c r="G186" s="29">
        <f t="shared" si="8"/>
        <v>108</v>
      </c>
      <c r="H186" s="64" t="s">
        <v>9</v>
      </c>
      <c r="I186" s="63">
        <v>15914</v>
      </c>
      <c r="K186" s="55">
        <f t="shared" si="4"/>
        <v>81</v>
      </c>
    </row>
    <row r="187" spans="1:11">
      <c r="A187" s="32" t="s">
        <v>214</v>
      </c>
      <c r="B187" s="39" t="s">
        <v>298</v>
      </c>
      <c r="C187" s="40">
        <v>22.6</v>
      </c>
      <c r="D187" s="41">
        <v>24</v>
      </c>
      <c r="E187" s="40">
        <v>53</v>
      </c>
      <c r="F187" s="40">
        <v>55</v>
      </c>
      <c r="G187" s="29">
        <f t="shared" si="8"/>
        <v>108</v>
      </c>
      <c r="H187" s="64" t="s">
        <v>9</v>
      </c>
      <c r="I187" s="63">
        <v>27683</v>
      </c>
      <c r="K187" s="55">
        <f t="shared" si="4"/>
        <v>49</v>
      </c>
    </row>
    <row r="188" spans="1:11">
      <c r="A188" s="32" t="s">
        <v>257</v>
      </c>
      <c r="B188" s="39" t="s">
        <v>298</v>
      </c>
      <c r="C188" s="40">
        <v>22.7</v>
      </c>
      <c r="D188" s="41">
        <v>24</v>
      </c>
      <c r="E188" s="40">
        <v>56</v>
      </c>
      <c r="F188" s="40">
        <v>53</v>
      </c>
      <c r="G188" s="29">
        <f t="shared" si="8"/>
        <v>109</v>
      </c>
      <c r="H188" s="64" t="s">
        <v>9</v>
      </c>
      <c r="I188" s="63">
        <v>27966</v>
      </c>
      <c r="K188" s="55">
        <f t="shared" si="4"/>
        <v>48</v>
      </c>
    </row>
    <row r="189" spans="1:11" ht="19.5" thickBot="1">
      <c r="A189" s="143" t="s">
        <v>159</v>
      </c>
      <c r="B189" s="144" t="s">
        <v>298</v>
      </c>
      <c r="C189" s="145">
        <v>25.8</v>
      </c>
      <c r="D189" s="146">
        <v>28</v>
      </c>
      <c r="E189" s="145">
        <v>60</v>
      </c>
      <c r="F189" s="145">
        <v>55</v>
      </c>
      <c r="G189" s="151">
        <f t="shared" si="8"/>
        <v>115</v>
      </c>
      <c r="H189" s="148" t="s">
        <v>9</v>
      </c>
      <c r="I189" s="149">
        <v>23033</v>
      </c>
      <c r="K189" s="55">
        <f t="shared" si="4"/>
        <v>61</v>
      </c>
    </row>
    <row r="190" spans="1:11" ht="19.5" thickBot="1"/>
    <row r="191" spans="1:11" ht="20.25" thickBot="1">
      <c r="A191" s="153" t="s">
        <v>21</v>
      </c>
      <c r="B191" s="154"/>
      <c r="C191" s="154"/>
      <c r="D191" s="154"/>
      <c r="E191" s="154"/>
      <c r="F191" s="154"/>
      <c r="G191" s="154"/>
      <c r="H191" s="155"/>
      <c r="I191" s="1"/>
    </row>
    <row r="192" spans="1:11" s="3" customFormat="1" ht="20.25" thickBot="1">
      <c r="A192" s="60" t="s">
        <v>10</v>
      </c>
      <c r="B192" s="61" t="s">
        <v>8</v>
      </c>
      <c r="C192" s="5" t="s">
        <v>13</v>
      </c>
      <c r="D192" s="62" t="s">
        <v>1</v>
      </c>
      <c r="E192" s="62" t="s">
        <v>2</v>
      </c>
      <c r="F192" s="62" t="s">
        <v>3</v>
      </c>
      <c r="G192" s="62" t="s">
        <v>4</v>
      </c>
      <c r="H192" s="75" t="s">
        <v>9</v>
      </c>
      <c r="I192" s="48" t="s">
        <v>22</v>
      </c>
      <c r="J192" s="42"/>
      <c r="K192" s="49" t="s">
        <v>23</v>
      </c>
    </row>
    <row r="193" spans="1:11">
      <c r="A193" s="32" t="s">
        <v>29</v>
      </c>
      <c r="B193" s="39" t="s">
        <v>27</v>
      </c>
      <c r="C193" s="40">
        <v>0.6</v>
      </c>
      <c r="D193" s="41">
        <v>-1</v>
      </c>
      <c r="E193" s="40">
        <v>36</v>
      </c>
      <c r="F193" s="40">
        <v>36</v>
      </c>
      <c r="G193" s="29">
        <f t="shared" ref="G193:G212" si="9">SUM(E193+F193)</f>
        <v>72</v>
      </c>
      <c r="H193" s="64" t="s">
        <v>9</v>
      </c>
      <c r="I193" s="63">
        <v>25922</v>
      </c>
      <c r="J193" s="74" t="s">
        <v>30</v>
      </c>
      <c r="K193" s="55">
        <f>DATEDIF(I193,$K$12,"Y")</f>
        <v>54</v>
      </c>
    </row>
    <row r="194" spans="1:11">
      <c r="A194" s="32" t="s">
        <v>116</v>
      </c>
      <c r="B194" s="39" t="s">
        <v>302</v>
      </c>
      <c r="C194" s="40">
        <v>1.8</v>
      </c>
      <c r="D194" s="41">
        <v>0</v>
      </c>
      <c r="E194" s="40">
        <v>40</v>
      </c>
      <c r="F194" s="40">
        <v>37</v>
      </c>
      <c r="G194" s="29">
        <f t="shared" si="9"/>
        <v>77</v>
      </c>
      <c r="H194" s="64" t="s">
        <v>9</v>
      </c>
      <c r="I194" s="63">
        <v>30405</v>
      </c>
      <c r="J194" s="74" t="s">
        <v>31</v>
      </c>
      <c r="K194" s="55">
        <f>DATEDIF(I194,$K$12,"Y")</f>
        <v>41</v>
      </c>
    </row>
    <row r="195" spans="1:11">
      <c r="A195" s="32" t="s">
        <v>37</v>
      </c>
      <c r="B195" s="39" t="s">
        <v>27</v>
      </c>
      <c r="C195" s="40">
        <v>3.1</v>
      </c>
      <c r="D195" s="41">
        <v>2</v>
      </c>
      <c r="E195" s="40">
        <v>39</v>
      </c>
      <c r="F195" s="40">
        <v>39</v>
      </c>
      <c r="G195" s="29">
        <f t="shared" si="9"/>
        <v>78</v>
      </c>
      <c r="H195" s="64" t="s">
        <v>9</v>
      </c>
      <c r="I195" s="63">
        <v>33060</v>
      </c>
      <c r="K195" s="55">
        <f>DATEDIF(I195,$K$12,"Y")</f>
        <v>34</v>
      </c>
    </row>
    <row r="196" spans="1:11">
      <c r="A196" s="32" t="s">
        <v>73</v>
      </c>
      <c r="B196" s="39" t="s">
        <v>36</v>
      </c>
      <c r="C196" s="40">
        <v>10.199999999999999</v>
      </c>
      <c r="D196" s="41">
        <v>9</v>
      </c>
      <c r="E196" s="40">
        <v>41</v>
      </c>
      <c r="F196" s="40">
        <v>41</v>
      </c>
      <c r="G196" s="29">
        <f t="shared" si="9"/>
        <v>82</v>
      </c>
      <c r="H196" s="64" t="s">
        <v>9</v>
      </c>
      <c r="I196" s="63">
        <v>23439</v>
      </c>
      <c r="K196" s="55">
        <f>DATEDIF(I196,$K$12,"Y")</f>
        <v>60</v>
      </c>
    </row>
    <row r="197" spans="1:11">
      <c r="A197" s="32" t="s">
        <v>32</v>
      </c>
      <c r="B197" s="39" t="s">
        <v>35</v>
      </c>
      <c r="C197" s="40">
        <v>8.8000000000000007</v>
      </c>
      <c r="D197" s="41">
        <v>7</v>
      </c>
      <c r="E197" s="40">
        <v>45</v>
      </c>
      <c r="F197" s="40">
        <v>40</v>
      </c>
      <c r="G197" s="29">
        <f t="shared" si="9"/>
        <v>85</v>
      </c>
      <c r="H197" s="64" t="s">
        <v>9</v>
      </c>
      <c r="I197" s="63">
        <v>35020</v>
      </c>
      <c r="K197" s="55">
        <f t="shared" ref="K197:K212" si="10">DATEDIF(I197,$K$12,"Y")</f>
        <v>29</v>
      </c>
    </row>
    <row r="198" spans="1:11">
      <c r="A198" s="32" t="s">
        <v>74</v>
      </c>
      <c r="B198" s="39" t="s">
        <v>36</v>
      </c>
      <c r="C198" s="40">
        <v>15.6</v>
      </c>
      <c r="D198" s="41">
        <v>14</v>
      </c>
      <c r="E198" s="40">
        <v>44</v>
      </c>
      <c r="F198" s="40">
        <v>44</v>
      </c>
      <c r="G198" s="29">
        <f t="shared" si="9"/>
        <v>88</v>
      </c>
      <c r="H198" s="64" t="s">
        <v>9</v>
      </c>
      <c r="I198" s="63">
        <v>22018</v>
      </c>
      <c r="K198" s="55">
        <f t="shared" si="10"/>
        <v>64</v>
      </c>
    </row>
    <row r="199" spans="1:11">
      <c r="A199" s="32" t="s">
        <v>33</v>
      </c>
      <c r="B199" s="39" t="s">
        <v>34</v>
      </c>
      <c r="C199" s="40">
        <v>11.9</v>
      </c>
      <c r="D199" s="41">
        <v>11</v>
      </c>
      <c r="E199" s="40">
        <v>43</v>
      </c>
      <c r="F199" s="40">
        <v>49</v>
      </c>
      <c r="G199" s="29">
        <f t="shared" si="9"/>
        <v>92</v>
      </c>
      <c r="H199" s="64" t="s">
        <v>9</v>
      </c>
      <c r="I199" s="63">
        <v>26288</v>
      </c>
      <c r="K199" s="55">
        <f t="shared" si="10"/>
        <v>53</v>
      </c>
    </row>
    <row r="200" spans="1:11">
      <c r="A200" s="32" t="s">
        <v>229</v>
      </c>
      <c r="B200" s="39" t="s">
        <v>36</v>
      </c>
      <c r="C200" s="40">
        <v>20.399999999999999</v>
      </c>
      <c r="D200" s="41">
        <v>19</v>
      </c>
      <c r="E200" s="40">
        <v>48</v>
      </c>
      <c r="F200" s="40">
        <v>45</v>
      </c>
      <c r="G200" s="29">
        <f t="shared" si="9"/>
        <v>93</v>
      </c>
      <c r="H200" s="64" t="s">
        <v>9</v>
      </c>
      <c r="I200" s="63">
        <v>27154</v>
      </c>
      <c r="K200" s="55">
        <f t="shared" si="10"/>
        <v>50</v>
      </c>
    </row>
    <row r="201" spans="1:11">
      <c r="A201" s="32" t="s">
        <v>38</v>
      </c>
      <c r="B201" s="39" t="s">
        <v>27</v>
      </c>
      <c r="C201" s="40">
        <v>11.8</v>
      </c>
      <c r="D201" s="41">
        <v>10</v>
      </c>
      <c r="E201" s="40">
        <v>46</v>
      </c>
      <c r="F201" s="40">
        <v>48</v>
      </c>
      <c r="G201" s="29">
        <f t="shared" si="9"/>
        <v>94</v>
      </c>
      <c r="H201" s="64" t="s">
        <v>9</v>
      </c>
      <c r="I201" s="63">
        <v>25095</v>
      </c>
      <c r="K201" s="55">
        <f t="shared" si="10"/>
        <v>56</v>
      </c>
    </row>
    <row r="202" spans="1:11">
      <c r="A202" s="32" t="s">
        <v>155</v>
      </c>
      <c r="B202" s="39" t="s">
        <v>34</v>
      </c>
      <c r="C202" s="40">
        <v>15.5</v>
      </c>
      <c r="D202" s="41">
        <v>14</v>
      </c>
      <c r="E202" s="40">
        <v>50</v>
      </c>
      <c r="F202" s="40">
        <v>46</v>
      </c>
      <c r="G202" s="29">
        <f t="shared" si="9"/>
        <v>96</v>
      </c>
      <c r="H202" s="64" t="s">
        <v>9</v>
      </c>
      <c r="I202" s="63">
        <v>16442</v>
      </c>
      <c r="K202" s="55">
        <f t="shared" si="10"/>
        <v>79</v>
      </c>
    </row>
    <row r="203" spans="1:11">
      <c r="A203" s="32" t="s">
        <v>284</v>
      </c>
      <c r="B203" s="39" t="s">
        <v>35</v>
      </c>
      <c r="C203" s="40">
        <v>21.2</v>
      </c>
      <c r="D203" s="41">
        <v>20</v>
      </c>
      <c r="E203" s="40">
        <v>49</v>
      </c>
      <c r="F203" s="40">
        <v>47</v>
      </c>
      <c r="G203" s="29">
        <f t="shared" si="9"/>
        <v>96</v>
      </c>
      <c r="H203" s="64" t="s">
        <v>9</v>
      </c>
      <c r="I203" s="63">
        <v>23820</v>
      </c>
      <c r="K203" s="55">
        <f t="shared" si="10"/>
        <v>59</v>
      </c>
    </row>
    <row r="204" spans="1:11">
      <c r="A204" s="32" t="s">
        <v>270</v>
      </c>
      <c r="B204" s="39" t="s">
        <v>298</v>
      </c>
      <c r="C204" s="40">
        <v>24.7</v>
      </c>
      <c r="D204" s="41">
        <v>24</v>
      </c>
      <c r="E204" s="40">
        <v>56</v>
      </c>
      <c r="F204" s="40">
        <v>50</v>
      </c>
      <c r="G204" s="29">
        <f t="shared" si="9"/>
        <v>106</v>
      </c>
      <c r="H204" s="64" t="s">
        <v>9</v>
      </c>
      <c r="I204" s="63">
        <v>29198</v>
      </c>
      <c r="K204" s="55">
        <f t="shared" si="10"/>
        <v>45</v>
      </c>
    </row>
    <row r="205" spans="1:11">
      <c r="A205" s="32" t="s">
        <v>41</v>
      </c>
      <c r="B205" s="39" t="s">
        <v>47</v>
      </c>
      <c r="C205" s="40">
        <v>35.5</v>
      </c>
      <c r="D205" s="41">
        <v>35</v>
      </c>
      <c r="E205" s="40">
        <v>51</v>
      </c>
      <c r="F205" s="40">
        <v>55</v>
      </c>
      <c r="G205" s="29">
        <f t="shared" si="9"/>
        <v>106</v>
      </c>
      <c r="H205" s="64" t="s">
        <v>9</v>
      </c>
      <c r="I205" s="63">
        <v>27752</v>
      </c>
      <c r="K205" s="55">
        <f t="shared" si="10"/>
        <v>49</v>
      </c>
    </row>
    <row r="206" spans="1:11">
      <c r="A206" s="32" t="s">
        <v>262</v>
      </c>
      <c r="B206" s="39" t="s">
        <v>34</v>
      </c>
      <c r="C206" s="40">
        <v>29.3</v>
      </c>
      <c r="D206" s="41">
        <v>28</v>
      </c>
      <c r="E206" s="40">
        <v>51</v>
      </c>
      <c r="F206" s="40">
        <v>56</v>
      </c>
      <c r="G206" s="29">
        <f t="shared" si="9"/>
        <v>107</v>
      </c>
      <c r="H206" s="64" t="s">
        <v>9</v>
      </c>
      <c r="I206" s="63">
        <v>21460</v>
      </c>
      <c r="K206" s="55">
        <f t="shared" si="10"/>
        <v>66</v>
      </c>
    </row>
    <row r="207" spans="1:11">
      <c r="A207" s="32" t="s">
        <v>40</v>
      </c>
      <c r="B207" s="39" t="s">
        <v>47</v>
      </c>
      <c r="C207" s="40">
        <v>28.5</v>
      </c>
      <c r="D207" s="41">
        <v>27</v>
      </c>
      <c r="E207" s="40">
        <v>50</v>
      </c>
      <c r="F207" s="40">
        <v>57</v>
      </c>
      <c r="G207" s="29">
        <f t="shared" si="9"/>
        <v>107</v>
      </c>
      <c r="H207" s="64" t="s">
        <v>9</v>
      </c>
      <c r="I207" s="63">
        <v>26325</v>
      </c>
      <c r="K207" s="55">
        <f t="shared" si="10"/>
        <v>52</v>
      </c>
    </row>
    <row r="208" spans="1:11">
      <c r="A208" s="32" t="s">
        <v>247</v>
      </c>
      <c r="B208" s="39" t="s">
        <v>34</v>
      </c>
      <c r="C208" s="40">
        <v>34.299999999999997</v>
      </c>
      <c r="D208" s="41">
        <v>33</v>
      </c>
      <c r="E208" s="40">
        <v>54</v>
      </c>
      <c r="F208" s="40">
        <v>58</v>
      </c>
      <c r="G208" s="29">
        <f t="shared" si="9"/>
        <v>112</v>
      </c>
      <c r="H208" s="64" t="s">
        <v>9</v>
      </c>
      <c r="I208" s="63">
        <v>26952</v>
      </c>
      <c r="K208" s="55">
        <f t="shared" si="10"/>
        <v>51</v>
      </c>
    </row>
    <row r="209" spans="1:11">
      <c r="A209" s="32" t="s">
        <v>43</v>
      </c>
      <c r="B209" s="39" t="s">
        <v>34</v>
      </c>
      <c r="C209" s="40">
        <v>41.7</v>
      </c>
      <c r="D209" s="41">
        <v>41</v>
      </c>
      <c r="E209" s="40">
        <v>57</v>
      </c>
      <c r="F209" s="40">
        <v>56</v>
      </c>
      <c r="G209" s="29">
        <f t="shared" si="9"/>
        <v>113</v>
      </c>
      <c r="H209" s="64" t="s">
        <v>9</v>
      </c>
      <c r="I209" s="63">
        <v>20615</v>
      </c>
      <c r="K209" s="55">
        <f t="shared" si="10"/>
        <v>68</v>
      </c>
    </row>
    <row r="210" spans="1:11">
      <c r="A210" s="32" t="s">
        <v>42</v>
      </c>
      <c r="B210" s="39" t="s">
        <v>34</v>
      </c>
      <c r="C210" s="40">
        <v>39.700000000000003</v>
      </c>
      <c r="D210" s="41">
        <v>39</v>
      </c>
      <c r="E210" s="40">
        <v>59</v>
      </c>
      <c r="F210" s="40">
        <v>58</v>
      </c>
      <c r="G210" s="29">
        <f t="shared" si="9"/>
        <v>117</v>
      </c>
      <c r="H210" s="64" t="s">
        <v>9</v>
      </c>
      <c r="I210" s="63">
        <v>20992</v>
      </c>
      <c r="K210" s="55">
        <f t="shared" si="10"/>
        <v>67</v>
      </c>
    </row>
    <row r="211" spans="1:11">
      <c r="A211" s="32" t="s">
        <v>230</v>
      </c>
      <c r="B211" s="39" t="s">
        <v>34</v>
      </c>
      <c r="C211" s="40">
        <v>34</v>
      </c>
      <c r="D211" s="41">
        <v>33</v>
      </c>
      <c r="E211" s="40">
        <v>56</v>
      </c>
      <c r="F211" s="40">
        <v>63</v>
      </c>
      <c r="G211" s="29">
        <f t="shared" si="9"/>
        <v>119</v>
      </c>
      <c r="H211" s="64" t="s">
        <v>9</v>
      </c>
      <c r="I211" s="63">
        <v>17465</v>
      </c>
      <c r="K211" s="55">
        <f t="shared" si="10"/>
        <v>77</v>
      </c>
    </row>
    <row r="212" spans="1:11">
      <c r="A212" s="32" t="s">
        <v>283</v>
      </c>
      <c r="B212" s="39" t="s">
        <v>35</v>
      </c>
      <c r="C212" s="40">
        <v>53.4</v>
      </c>
      <c r="D212" s="41">
        <v>53</v>
      </c>
      <c r="E212" s="40">
        <v>58</v>
      </c>
      <c r="F212" s="40">
        <v>67</v>
      </c>
      <c r="G212" s="29">
        <f t="shared" si="9"/>
        <v>125</v>
      </c>
      <c r="H212" s="64" t="s">
        <v>9</v>
      </c>
      <c r="I212" s="63">
        <v>21107</v>
      </c>
      <c r="K212" s="55">
        <f t="shared" si="10"/>
        <v>67</v>
      </c>
    </row>
  </sheetData>
  <sortState xmlns:xlrd2="http://schemas.microsoft.com/office/spreadsheetml/2017/richdata2" ref="A13:I189">
    <sortCondition ref="G13:G189"/>
    <sortCondition ref="F13:F189"/>
    <sortCondition ref="E13:E189"/>
  </sortState>
  <mergeCells count="10">
    <mergeCell ref="A1:H1"/>
    <mergeCell ref="A2:H2"/>
    <mergeCell ref="A4:H4"/>
    <mergeCell ref="A5:H5"/>
    <mergeCell ref="A6:H6"/>
    <mergeCell ref="A191:H191"/>
    <mergeCell ref="A9:H9"/>
    <mergeCell ref="A10:H10"/>
    <mergeCell ref="A11:H11"/>
    <mergeCell ref="A8:H8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H77"/>
  <sheetViews>
    <sheetView workbookViewId="0">
      <selection sqref="A1:E1"/>
    </sheetView>
  </sheetViews>
  <sheetFormatPr baseColWidth="10" defaultRowHeight="15"/>
  <cols>
    <col min="1" max="1" width="6.42578125" style="31" bestFit="1" customWidth="1"/>
    <col min="2" max="5" width="21.7109375" customWidth="1"/>
    <col min="6" max="6" width="2" bestFit="1" customWidth="1"/>
    <col min="7" max="7" width="4" bestFit="1" customWidth="1"/>
    <col min="8" max="8" width="19.85546875" bestFit="1" customWidth="1"/>
  </cols>
  <sheetData>
    <row r="1" spans="1:6" s="89" customFormat="1" ht="18.75" thickBot="1">
      <c r="A1" s="168" t="s">
        <v>60</v>
      </c>
      <c r="B1" s="168"/>
      <c r="C1" s="168"/>
      <c r="D1" s="168"/>
      <c r="E1" s="168"/>
    </row>
    <row r="2" spans="1:6" s="89" customFormat="1" ht="13.5" customHeight="1" thickBot="1">
      <c r="A2" s="170" t="s">
        <v>61</v>
      </c>
      <c r="B2" s="171"/>
      <c r="C2" s="171"/>
      <c r="D2" s="171"/>
      <c r="E2" s="172"/>
    </row>
    <row r="3" spans="1:6" s="90" customFormat="1" ht="15.75" thickBot="1">
      <c r="A3" s="173" t="s">
        <v>62</v>
      </c>
      <c r="B3" s="174"/>
      <c r="C3" s="174"/>
      <c r="D3" s="174"/>
      <c r="E3" s="175"/>
    </row>
    <row r="4" spans="1:6" s="90" customFormat="1">
      <c r="A4" s="176" t="s">
        <v>63</v>
      </c>
      <c r="B4" s="176"/>
      <c r="C4" s="176"/>
      <c r="D4" s="176"/>
      <c r="E4" s="176"/>
    </row>
    <row r="5" spans="1:6" s="90" customFormat="1" ht="15.75" thickBot="1">
      <c r="A5" s="176" t="s">
        <v>64</v>
      </c>
      <c r="B5" s="176"/>
      <c r="C5" s="176"/>
      <c r="D5" s="176"/>
      <c r="E5" s="176"/>
    </row>
    <row r="6" spans="1:6" s="92" customFormat="1" ht="14.45" customHeight="1" thickBot="1">
      <c r="A6" s="177" t="s">
        <v>65</v>
      </c>
      <c r="B6" s="178"/>
      <c r="C6" s="178"/>
      <c r="D6" s="178"/>
      <c r="E6" s="179"/>
      <c r="F6" s="91"/>
    </row>
    <row r="7" spans="1:6" s="92" customFormat="1" ht="12.6" customHeight="1">
      <c r="A7" s="93">
        <v>0.34027777777777779</v>
      </c>
      <c r="B7" s="115" t="s">
        <v>66</v>
      </c>
      <c r="C7" s="116" t="s">
        <v>67</v>
      </c>
      <c r="D7" s="116" t="s">
        <v>68</v>
      </c>
      <c r="E7" s="117"/>
      <c r="F7" s="91">
        <f t="shared" ref="F7:F36" si="0">COUNTA(B7,C7,D7,E7)</f>
        <v>3</v>
      </c>
    </row>
    <row r="8" spans="1:6" s="92" customFormat="1" ht="12.6" customHeight="1">
      <c r="A8" s="94">
        <v>0.34722222222222199</v>
      </c>
      <c r="B8" s="118" t="s">
        <v>69</v>
      </c>
      <c r="C8" s="114" t="s">
        <v>70</v>
      </c>
      <c r="D8" s="114" t="s">
        <v>71</v>
      </c>
      <c r="E8" s="111" t="s">
        <v>72</v>
      </c>
      <c r="F8" s="91">
        <f t="shared" si="0"/>
        <v>4</v>
      </c>
    </row>
    <row r="9" spans="1:6" s="92" customFormat="1" ht="12.6" customHeight="1">
      <c r="A9" s="94">
        <v>0.35416666666666702</v>
      </c>
      <c r="B9" s="118" t="s">
        <v>73</v>
      </c>
      <c r="C9" s="114" t="s">
        <v>74</v>
      </c>
      <c r="D9" s="114" t="s">
        <v>75</v>
      </c>
      <c r="E9" s="111" t="s">
        <v>76</v>
      </c>
      <c r="F9" s="91">
        <f t="shared" si="0"/>
        <v>4</v>
      </c>
    </row>
    <row r="10" spans="1:6" s="92" customFormat="1" ht="12.6" customHeight="1">
      <c r="A10" s="94">
        <v>0.36111111111111099</v>
      </c>
      <c r="B10" s="118" t="s">
        <v>77</v>
      </c>
      <c r="C10" s="114" t="s">
        <v>78</v>
      </c>
      <c r="D10" s="114" t="s">
        <v>79</v>
      </c>
      <c r="E10" s="111" t="s">
        <v>80</v>
      </c>
      <c r="F10" s="91">
        <f t="shared" si="0"/>
        <v>4</v>
      </c>
    </row>
    <row r="11" spans="1:6" s="92" customFormat="1" ht="12.6" customHeight="1">
      <c r="A11" s="94">
        <v>0.36805555555555602</v>
      </c>
      <c r="B11" s="118" t="s">
        <v>81</v>
      </c>
      <c r="C11" s="114" t="s">
        <v>82</v>
      </c>
      <c r="D11" s="114" t="s">
        <v>83</v>
      </c>
      <c r="E11" s="111" t="s">
        <v>84</v>
      </c>
      <c r="F11" s="91">
        <f t="shared" si="0"/>
        <v>4</v>
      </c>
    </row>
    <row r="12" spans="1:6" s="92" customFormat="1" ht="12.6" customHeight="1">
      <c r="A12" s="94">
        <v>0.375</v>
      </c>
      <c r="B12" s="118" t="s">
        <v>85</v>
      </c>
      <c r="C12" s="114" t="s">
        <v>86</v>
      </c>
      <c r="D12" s="114" t="s">
        <v>87</v>
      </c>
      <c r="E12" s="111" t="s">
        <v>88</v>
      </c>
      <c r="F12" s="91">
        <f t="shared" si="0"/>
        <v>4</v>
      </c>
    </row>
    <row r="13" spans="1:6" s="92" customFormat="1" ht="12.6" customHeight="1">
      <c r="A13" s="94">
        <v>0.38194444444444497</v>
      </c>
      <c r="B13" s="118" t="s">
        <v>89</v>
      </c>
      <c r="C13" s="108" t="s">
        <v>90</v>
      </c>
      <c r="D13" s="114" t="s">
        <v>91</v>
      </c>
      <c r="E13" s="111" t="s">
        <v>92</v>
      </c>
      <c r="F13" s="91">
        <v>3</v>
      </c>
    </row>
    <row r="14" spans="1:6" s="92" customFormat="1" ht="12.6" customHeight="1">
      <c r="A14" s="94">
        <v>0.38888888888888901</v>
      </c>
      <c r="B14" s="118" t="s">
        <v>93</v>
      </c>
      <c r="C14" s="114" t="s">
        <v>94</v>
      </c>
      <c r="D14" s="114" t="s">
        <v>95</v>
      </c>
      <c r="E14" s="111" t="s">
        <v>96</v>
      </c>
      <c r="F14" s="91">
        <f t="shared" si="0"/>
        <v>4</v>
      </c>
    </row>
    <row r="15" spans="1:6" s="92" customFormat="1" ht="12.6" customHeight="1">
      <c r="A15" s="94">
        <v>0.39583333333333398</v>
      </c>
      <c r="B15" s="118" t="s">
        <v>97</v>
      </c>
      <c r="C15" s="114" t="s">
        <v>98</v>
      </c>
      <c r="D15" s="114" t="s">
        <v>99</v>
      </c>
      <c r="E15" s="110"/>
      <c r="F15" s="91">
        <f t="shared" si="0"/>
        <v>3</v>
      </c>
    </row>
    <row r="16" spans="1:6" s="92" customFormat="1" ht="12.6" customHeight="1">
      <c r="A16" s="94">
        <v>0.40277777777777801</v>
      </c>
      <c r="B16" s="118" t="s">
        <v>100</v>
      </c>
      <c r="C16" s="114" t="s">
        <v>101</v>
      </c>
      <c r="D16" s="114" t="s">
        <v>102</v>
      </c>
      <c r="E16" s="111" t="s">
        <v>103</v>
      </c>
      <c r="F16" s="91">
        <f t="shared" si="0"/>
        <v>4</v>
      </c>
    </row>
    <row r="17" spans="1:6" s="92" customFormat="1" ht="12.6" customHeight="1">
      <c r="A17" s="94">
        <v>0.40972222222222299</v>
      </c>
      <c r="B17" s="118" t="s">
        <v>104</v>
      </c>
      <c r="C17" s="114" t="s">
        <v>105</v>
      </c>
      <c r="D17" s="114" t="s">
        <v>106</v>
      </c>
      <c r="E17" s="111" t="s">
        <v>107</v>
      </c>
      <c r="F17" s="91">
        <f t="shared" si="0"/>
        <v>4</v>
      </c>
    </row>
    <row r="18" spans="1:6" s="92" customFormat="1" ht="12.6" customHeight="1">
      <c r="A18" s="94">
        <v>0.41666666666666702</v>
      </c>
      <c r="B18" s="118" t="s">
        <v>108</v>
      </c>
      <c r="C18" s="114" t="s">
        <v>109</v>
      </c>
      <c r="D18" s="114" t="s">
        <v>110</v>
      </c>
      <c r="E18" s="111" t="s">
        <v>111</v>
      </c>
      <c r="F18" s="91">
        <f t="shared" si="0"/>
        <v>4</v>
      </c>
    </row>
    <row r="19" spans="1:6" s="92" customFormat="1" ht="12.6" customHeight="1">
      <c r="A19" s="94">
        <v>0.42361111111111099</v>
      </c>
      <c r="B19" s="118" t="s">
        <v>112</v>
      </c>
      <c r="C19" s="114" t="s">
        <v>113</v>
      </c>
      <c r="D19" s="114" t="s">
        <v>114</v>
      </c>
      <c r="E19" s="111" t="s">
        <v>115</v>
      </c>
      <c r="F19" s="91">
        <f t="shared" si="0"/>
        <v>4</v>
      </c>
    </row>
    <row r="20" spans="1:6" s="92" customFormat="1" ht="12.6" customHeight="1">
      <c r="A20" s="94">
        <v>0.43055555555555602</v>
      </c>
      <c r="B20" s="118" t="s">
        <v>29</v>
      </c>
      <c r="C20" s="114" t="s">
        <v>37</v>
      </c>
      <c r="D20" s="114" t="s">
        <v>116</v>
      </c>
      <c r="E20" s="111" t="s">
        <v>32</v>
      </c>
      <c r="F20" s="91">
        <f t="shared" si="0"/>
        <v>4</v>
      </c>
    </row>
    <row r="21" spans="1:6" s="92" customFormat="1" ht="12.6" customHeight="1">
      <c r="A21" s="94">
        <v>0.4375</v>
      </c>
      <c r="B21" s="118" t="s">
        <v>117</v>
      </c>
      <c r="C21" s="114" t="s">
        <v>118</v>
      </c>
      <c r="D21" s="114" t="s">
        <v>119</v>
      </c>
      <c r="E21" s="111" t="s">
        <v>120</v>
      </c>
      <c r="F21" s="91">
        <f t="shared" si="0"/>
        <v>4</v>
      </c>
    </row>
    <row r="22" spans="1:6" s="92" customFormat="1" ht="12.6" customHeight="1">
      <c r="A22" s="94">
        <v>0.44444444444444497</v>
      </c>
      <c r="B22" s="118" t="s">
        <v>121</v>
      </c>
      <c r="C22" s="114" t="s">
        <v>122</v>
      </c>
      <c r="D22" s="114" t="s">
        <v>123</v>
      </c>
      <c r="E22" s="111" t="s">
        <v>124</v>
      </c>
      <c r="F22" s="91">
        <f t="shared" si="0"/>
        <v>4</v>
      </c>
    </row>
    <row r="23" spans="1:6" s="92" customFormat="1" ht="12.6" customHeight="1">
      <c r="A23" s="94">
        <v>0.45138888888888901</v>
      </c>
      <c r="B23" s="118" t="s">
        <v>125</v>
      </c>
      <c r="C23" s="114" t="s">
        <v>126</v>
      </c>
      <c r="D23" s="114" t="s">
        <v>127</v>
      </c>
      <c r="E23" s="111" t="s">
        <v>128</v>
      </c>
      <c r="F23" s="91">
        <f t="shared" si="0"/>
        <v>4</v>
      </c>
    </row>
    <row r="24" spans="1:6" s="92" customFormat="1" ht="12.6" customHeight="1">
      <c r="A24" s="94">
        <v>0.45833333333333398</v>
      </c>
      <c r="B24" s="118" t="s">
        <v>129</v>
      </c>
      <c r="C24" s="114" t="s">
        <v>130</v>
      </c>
      <c r="D24" s="114" t="s">
        <v>131</v>
      </c>
      <c r="E24" s="111" t="s">
        <v>132</v>
      </c>
      <c r="F24" s="91">
        <f t="shared" si="0"/>
        <v>4</v>
      </c>
    </row>
    <row r="25" spans="1:6" s="92" customFormat="1" ht="12.6" customHeight="1">
      <c r="A25" s="94">
        <v>0.46527777777777801</v>
      </c>
      <c r="B25" s="118" t="s">
        <v>133</v>
      </c>
      <c r="C25" s="114" t="s">
        <v>134</v>
      </c>
      <c r="D25" s="114" t="s">
        <v>135</v>
      </c>
      <c r="E25" s="110"/>
      <c r="F25" s="91">
        <f t="shared" si="0"/>
        <v>3</v>
      </c>
    </row>
    <row r="26" spans="1:6" s="92" customFormat="1" ht="12.6" customHeight="1">
      <c r="A26" s="94">
        <v>0.47222222222222299</v>
      </c>
      <c r="B26" s="118" t="s">
        <v>136</v>
      </c>
      <c r="C26" s="114" t="s">
        <v>137</v>
      </c>
      <c r="D26" s="114" t="s">
        <v>138</v>
      </c>
      <c r="E26" s="111"/>
      <c r="F26" s="91">
        <f t="shared" si="0"/>
        <v>3</v>
      </c>
    </row>
    <row r="27" spans="1:6" s="92" customFormat="1" ht="12.6" customHeight="1">
      <c r="A27" s="94">
        <v>0.47916666666666702</v>
      </c>
      <c r="B27" s="118" t="s">
        <v>139</v>
      </c>
      <c r="C27" s="114" t="s">
        <v>140</v>
      </c>
      <c r="D27" s="114" t="s">
        <v>141</v>
      </c>
      <c r="E27" s="111" t="s">
        <v>142</v>
      </c>
      <c r="F27" s="91">
        <f t="shared" si="0"/>
        <v>4</v>
      </c>
    </row>
    <row r="28" spans="1:6" s="92" customFormat="1" ht="12.6" customHeight="1">
      <c r="A28" s="94">
        <v>0.48611111111111099</v>
      </c>
      <c r="B28" s="118" t="s">
        <v>143</v>
      </c>
      <c r="C28" s="114" t="s">
        <v>144</v>
      </c>
      <c r="D28" s="114" t="s">
        <v>145</v>
      </c>
      <c r="E28" s="111" t="s">
        <v>146</v>
      </c>
      <c r="F28" s="91">
        <f t="shared" si="0"/>
        <v>4</v>
      </c>
    </row>
    <row r="29" spans="1:6" s="92" customFormat="1" ht="12.6" customHeight="1">
      <c r="A29" s="94">
        <v>0.49305555555555602</v>
      </c>
      <c r="B29" s="118" t="s">
        <v>147</v>
      </c>
      <c r="C29" s="114" t="s">
        <v>148</v>
      </c>
      <c r="D29" s="114" t="s">
        <v>149</v>
      </c>
      <c r="E29" s="142" t="s">
        <v>150</v>
      </c>
      <c r="F29" s="91">
        <v>3</v>
      </c>
    </row>
    <row r="30" spans="1:6" s="92" customFormat="1" ht="12.6" customHeight="1">
      <c r="A30" s="94">
        <v>0.5</v>
      </c>
      <c r="B30" s="118" t="s">
        <v>151</v>
      </c>
      <c r="C30" s="114" t="s">
        <v>152</v>
      </c>
      <c r="D30" s="114" t="s">
        <v>153</v>
      </c>
      <c r="E30" s="111" t="s">
        <v>154</v>
      </c>
      <c r="F30" s="91">
        <f t="shared" si="0"/>
        <v>4</v>
      </c>
    </row>
    <row r="31" spans="1:6" s="92" customFormat="1" ht="12.6" customHeight="1">
      <c r="A31" s="94">
        <v>0.50694444444444497</v>
      </c>
      <c r="B31" s="118" t="s">
        <v>155</v>
      </c>
      <c r="C31" s="114" t="s">
        <v>33</v>
      </c>
      <c r="D31" s="114" t="s">
        <v>156</v>
      </c>
      <c r="E31" s="111" t="s">
        <v>157</v>
      </c>
      <c r="F31" s="91">
        <f t="shared" si="0"/>
        <v>4</v>
      </c>
    </row>
    <row r="32" spans="1:6" s="92" customFormat="1" ht="12.6" customHeight="1">
      <c r="A32" s="94">
        <v>0.51388888888888895</v>
      </c>
      <c r="B32" s="118" t="s">
        <v>158</v>
      </c>
      <c r="C32" s="114" t="s">
        <v>159</v>
      </c>
      <c r="D32" s="114" t="s">
        <v>160</v>
      </c>
      <c r="E32" s="111" t="s">
        <v>161</v>
      </c>
      <c r="F32" s="91">
        <f t="shared" si="0"/>
        <v>4</v>
      </c>
    </row>
    <row r="33" spans="1:8" s="92" customFormat="1" ht="12.6" customHeight="1">
      <c r="A33" s="94">
        <v>0.52083333333333404</v>
      </c>
      <c r="B33" s="118" t="s">
        <v>162</v>
      </c>
      <c r="C33" s="114" t="s">
        <v>163</v>
      </c>
      <c r="D33" s="114" t="s">
        <v>164</v>
      </c>
      <c r="E33" s="111" t="s">
        <v>165</v>
      </c>
      <c r="F33" s="91">
        <f t="shared" si="0"/>
        <v>4</v>
      </c>
    </row>
    <row r="34" spans="1:8" s="92" customFormat="1" ht="12.6" customHeight="1">
      <c r="A34" s="94">
        <v>0.52777777777777801</v>
      </c>
      <c r="B34" s="118" t="s">
        <v>166</v>
      </c>
      <c r="C34" s="114" t="s">
        <v>167</v>
      </c>
      <c r="D34" s="114" t="s">
        <v>168</v>
      </c>
      <c r="E34" s="111" t="s">
        <v>169</v>
      </c>
      <c r="F34" s="91">
        <f t="shared" si="0"/>
        <v>4</v>
      </c>
    </row>
    <row r="35" spans="1:8" s="92" customFormat="1" ht="12.6" customHeight="1" thickBot="1">
      <c r="A35" s="94">
        <v>0.53472222222222299</v>
      </c>
      <c r="B35" s="118"/>
      <c r="C35" s="113"/>
      <c r="D35" s="113"/>
      <c r="E35" s="111"/>
      <c r="F35" s="91">
        <f t="shared" si="0"/>
        <v>0</v>
      </c>
    </row>
    <row r="36" spans="1:8" s="92" customFormat="1" ht="12.6" customHeight="1" thickBot="1">
      <c r="A36" s="97">
        <v>0.54166666666666696</v>
      </c>
      <c r="B36" s="119" t="s">
        <v>170</v>
      </c>
      <c r="C36" s="120" t="s">
        <v>171</v>
      </c>
      <c r="D36" s="120" t="s">
        <v>172</v>
      </c>
      <c r="E36" s="121" t="s">
        <v>173</v>
      </c>
      <c r="F36" s="91">
        <f t="shared" si="0"/>
        <v>4</v>
      </c>
      <c r="G36" s="100">
        <f>SUM(F7:F36)</f>
        <v>110</v>
      </c>
    </row>
    <row r="37" spans="1:8" s="89" customFormat="1" ht="18">
      <c r="A37" s="168" t="s">
        <v>39</v>
      </c>
      <c r="B37" s="168"/>
      <c r="C37" s="168"/>
      <c r="D37" s="168"/>
      <c r="E37" s="168"/>
    </row>
    <row r="38" spans="1:8" s="1" customFormat="1" ht="19.5" thickBot="1">
      <c r="A38" s="169" t="s">
        <v>174</v>
      </c>
      <c r="B38" s="169"/>
      <c r="C38" s="169"/>
      <c r="D38" s="169"/>
      <c r="E38" s="169"/>
    </row>
    <row r="39" spans="1:8" s="89" customFormat="1" ht="13.5" customHeight="1" thickBot="1">
      <c r="A39" s="170" t="s">
        <v>61</v>
      </c>
      <c r="B39" s="171"/>
      <c r="C39" s="171"/>
      <c r="D39" s="171"/>
      <c r="E39" s="172"/>
    </row>
    <row r="40" spans="1:8" s="71" customFormat="1" ht="15.75" thickBot="1">
      <c r="A40" s="173" t="s">
        <v>59</v>
      </c>
      <c r="B40" s="174"/>
      <c r="C40" s="174"/>
      <c r="D40" s="174"/>
      <c r="E40" s="175"/>
    </row>
    <row r="41" spans="1:8" s="90" customFormat="1">
      <c r="A41" s="176" t="s">
        <v>63</v>
      </c>
      <c r="B41" s="176"/>
      <c r="C41" s="176"/>
      <c r="D41" s="176"/>
      <c r="E41" s="176"/>
    </row>
    <row r="42" spans="1:8" s="90" customFormat="1" ht="15.75" thickBot="1">
      <c r="A42" s="176" t="s">
        <v>175</v>
      </c>
      <c r="B42" s="176"/>
      <c r="C42" s="176"/>
      <c r="D42" s="176"/>
      <c r="E42" s="176"/>
    </row>
    <row r="43" spans="1:8" ht="14.45" customHeight="1" thickBot="1">
      <c r="A43" s="165" t="s">
        <v>65</v>
      </c>
      <c r="B43" s="166"/>
      <c r="C43" s="166"/>
      <c r="D43" s="166"/>
      <c r="E43" s="167"/>
      <c r="F43" s="88"/>
    </row>
    <row r="44" spans="1:8" s="92" customFormat="1" ht="12.6" customHeight="1">
      <c r="A44" s="122">
        <v>0.32638888888889001</v>
      </c>
      <c r="B44" s="101" t="s">
        <v>176</v>
      </c>
      <c r="C44" s="102" t="s">
        <v>177</v>
      </c>
      <c r="D44" s="102" t="s">
        <v>178</v>
      </c>
      <c r="E44" s="109" t="s">
        <v>179</v>
      </c>
      <c r="F44" s="91">
        <f t="shared" ref="F44:F77" si="1">COUNTA(B44,C44,D44,E44)</f>
        <v>4</v>
      </c>
      <c r="H44" s="90"/>
    </row>
    <row r="45" spans="1:8" s="92" customFormat="1" ht="12.6" customHeight="1">
      <c r="A45" s="123">
        <v>0.33333333333333398</v>
      </c>
      <c r="B45" s="103" t="s">
        <v>180</v>
      </c>
      <c r="C45" s="95" t="s">
        <v>181</v>
      </c>
      <c r="D45" s="95" t="s">
        <v>182</v>
      </c>
      <c r="E45" s="110"/>
      <c r="F45" s="91">
        <f t="shared" si="1"/>
        <v>3</v>
      </c>
    </row>
    <row r="46" spans="1:8" s="92" customFormat="1" ht="12.6" customHeight="1">
      <c r="A46" s="123">
        <v>0.34027777777777801</v>
      </c>
      <c r="B46" s="103" t="s">
        <v>183</v>
      </c>
      <c r="C46" s="95" t="s">
        <v>184</v>
      </c>
      <c r="D46" s="95" t="s">
        <v>185</v>
      </c>
      <c r="E46" s="111" t="s">
        <v>186</v>
      </c>
      <c r="F46" s="91">
        <f t="shared" si="1"/>
        <v>4</v>
      </c>
    </row>
    <row r="47" spans="1:8" s="92" customFormat="1" ht="12.6" customHeight="1">
      <c r="A47" s="123">
        <v>0.34722222222222199</v>
      </c>
      <c r="B47" s="103" t="s">
        <v>187</v>
      </c>
      <c r="C47" s="108" t="s">
        <v>188</v>
      </c>
      <c r="D47" s="95" t="s">
        <v>189</v>
      </c>
      <c r="E47" s="111"/>
      <c r="F47" s="91">
        <v>2</v>
      </c>
    </row>
    <row r="48" spans="1:8" s="92" customFormat="1" ht="12.6" customHeight="1">
      <c r="A48" s="123">
        <v>0.35416666666666602</v>
      </c>
      <c r="B48" s="107" t="s">
        <v>190</v>
      </c>
      <c r="C48" s="95" t="s">
        <v>191</v>
      </c>
      <c r="D48" s="95" t="s">
        <v>192</v>
      </c>
      <c r="E48" s="111" t="s">
        <v>193</v>
      </c>
      <c r="F48" s="91">
        <v>3</v>
      </c>
    </row>
    <row r="49" spans="1:6" s="92" customFormat="1" ht="12.6" customHeight="1">
      <c r="A49" s="123">
        <v>0.36111111111110999</v>
      </c>
      <c r="B49" s="103" t="s">
        <v>194</v>
      </c>
      <c r="C49" s="95" t="s">
        <v>195</v>
      </c>
      <c r="D49" s="95" t="s">
        <v>196</v>
      </c>
      <c r="E49" s="111" t="s">
        <v>197</v>
      </c>
      <c r="F49" s="91">
        <f t="shared" si="1"/>
        <v>4</v>
      </c>
    </row>
    <row r="50" spans="1:6" s="92" customFormat="1" ht="12.6" customHeight="1">
      <c r="A50" s="123">
        <v>0.36805555555555403</v>
      </c>
      <c r="B50" s="103" t="s">
        <v>198</v>
      </c>
      <c r="C50" s="95" t="s">
        <v>199</v>
      </c>
      <c r="D50" s="95" t="s">
        <v>200</v>
      </c>
      <c r="E50" s="111" t="s">
        <v>201</v>
      </c>
      <c r="F50" s="91">
        <f t="shared" si="1"/>
        <v>4</v>
      </c>
    </row>
    <row r="51" spans="1:6" s="92" customFormat="1" ht="12.6" customHeight="1">
      <c r="A51" s="123">
        <v>0.374999999999998</v>
      </c>
      <c r="B51" s="103" t="s">
        <v>202</v>
      </c>
      <c r="C51" s="95" t="s">
        <v>203</v>
      </c>
      <c r="D51" s="95" t="s">
        <v>204</v>
      </c>
      <c r="E51" s="111" t="s">
        <v>205</v>
      </c>
      <c r="F51" s="91">
        <f t="shared" si="1"/>
        <v>4</v>
      </c>
    </row>
    <row r="52" spans="1:6" s="92" customFormat="1" ht="12.6" customHeight="1">
      <c r="A52" s="123">
        <v>0.38194444444444198</v>
      </c>
      <c r="B52" s="103" t="s">
        <v>206</v>
      </c>
      <c r="C52" s="95" t="s">
        <v>207</v>
      </c>
      <c r="D52" s="95" t="s">
        <v>208</v>
      </c>
      <c r="E52" s="111" t="s">
        <v>209</v>
      </c>
      <c r="F52" s="91">
        <f t="shared" si="1"/>
        <v>4</v>
      </c>
    </row>
    <row r="53" spans="1:6" s="92" customFormat="1" ht="12.6" customHeight="1">
      <c r="A53" s="123">
        <v>0.38888888888888601</v>
      </c>
      <c r="B53" s="103" t="s">
        <v>210</v>
      </c>
      <c r="C53" s="95" t="s">
        <v>211</v>
      </c>
      <c r="D53" s="95" t="s">
        <v>212</v>
      </c>
      <c r="E53" s="111" t="s">
        <v>213</v>
      </c>
      <c r="F53" s="91">
        <f t="shared" si="1"/>
        <v>4</v>
      </c>
    </row>
    <row r="54" spans="1:6" s="92" customFormat="1" ht="12.6" customHeight="1">
      <c r="A54" s="123">
        <v>0.39583333333332998</v>
      </c>
      <c r="B54" s="103" t="s">
        <v>214</v>
      </c>
      <c r="C54" s="95" t="s">
        <v>215</v>
      </c>
      <c r="D54" s="95" t="s">
        <v>216</v>
      </c>
      <c r="E54" s="111" t="s">
        <v>217</v>
      </c>
      <c r="F54" s="91">
        <f t="shared" si="1"/>
        <v>4</v>
      </c>
    </row>
    <row r="55" spans="1:6" s="92" customFormat="1" ht="12.6" customHeight="1">
      <c r="A55" s="123">
        <v>0.40277777777777402</v>
      </c>
      <c r="B55" s="103" t="s">
        <v>218</v>
      </c>
      <c r="C55" s="95" t="s">
        <v>219</v>
      </c>
      <c r="D55" s="95" t="s">
        <v>220</v>
      </c>
      <c r="E55" s="111" t="s">
        <v>221</v>
      </c>
      <c r="F55" s="91">
        <f t="shared" si="1"/>
        <v>4</v>
      </c>
    </row>
    <row r="56" spans="1:6" s="92" customFormat="1" ht="12.6" customHeight="1">
      <c r="A56" s="123">
        <v>0.40972222222221799</v>
      </c>
      <c r="B56" s="103" t="s">
        <v>222</v>
      </c>
      <c r="C56" s="95" t="s">
        <v>223</v>
      </c>
      <c r="D56" s="95" t="s">
        <v>224</v>
      </c>
      <c r="E56" s="111" t="s">
        <v>225</v>
      </c>
      <c r="F56" s="91">
        <f t="shared" si="1"/>
        <v>4</v>
      </c>
    </row>
    <row r="57" spans="1:6" s="92" customFormat="1" ht="12.6" customHeight="1">
      <c r="A57" s="123">
        <v>0.41666666666666202</v>
      </c>
      <c r="B57" s="107" t="s">
        <v>226</v>
      </c>
      <c r="C57" s="95" t="s">
        <v>227</v>
      </c>
      <c r="D57" s="95" t="s">
        <v>228</v>
      </c>
      <c r="E57" s="111" t="s">
        <v>229</v>
      </c>
      <c r="F57" s="91">
        <v>3</v>
      </c>
    </row>
    <row r="58" spans="1:6" s="92" customFormat="1" ht="12.6" customHeight="1">
      <c r="A58" s="123">
        <v>0.423611111111106</v>
      </c>
      <c r="B58" s="103" t="s">
        <v>230</v>
      </c>
      <c r="C58" s="95" t="s">
        <v>42</v>
      </c>
      <c r="D58" s="95" t="s">
        <v>43</v>
      </c>
      <c r="E58" s="110"/>
      <c r="F58" s="91">
        <f t="shared" si="1"/>
        <v>3</v>
      </c>
    </row>
    <row r="59" spans="1:6" s="92" customFormat="1" ht="12.6" customHeight="1">
      <c r="A59" s="123">
        <v>0.43055555555554997</v>
      </c>
      <c r="B59" s="112"/>
      <c r="C59" s="113"/>
      <c r="D59" s="114"/>
      <c r="E59" s="111"/>
      <c r="F59" s="91">
        <f t="shared" si="1"/>
        <v>0</v>
      </c>
    </row>
    <row r="60" spans="1:6" s="92" customFormat="1" ht="12.6" customHeight="1">
      <c r="A60" s="123">
        <v>0.437499999999994</v>
      </c>
      <c r="B60" s="103" t="s">
        <v>231</v>
      </c>
      <c r="C60" s="95" t="s">
        <v>232</v>
      </c>
      <c r="D60" s="95" t="s">
        <v>233</v>
      </c>
      <c r="E60" s="96" t="s">
        <v>234</v>
      </c>
      <c r="F60" s="91">
        <f t="shared" si="1"/>
        <v>4</v>
      </c>
    </row>
    <row r="61" spans="1:6" s="92" customFormat="1" ht="12.6" customHeight="1">
      <c r="A61" s="123">
        <v>0.44444444444443798</v>
      </c>
      <c r="B61" s="103" t="s">
        <v>235</v>
      </c>
      <c r="C61" s="95" t="s">
        <v>236</v>
      </c>
      <c r="D61" s="95" t="s">
        <v>237</v>
      </c>
      <c r="E61" s="96" t="s">
        <v>238</v>
      </c>
      <c r="F61" s="91">
        <f t="shared" si="1"/>
        <v>4</v>
      </c>
    </row>
    <row r="62" spans="1:6" s="92" customFormat="1" ht="12.6" customHeight="1">
      <c r="A62" s="123">
        <v>0.45138888888888201</v>
      </c>
      <c r="B62" s="103" t="s">
        <v>239</v>
      </c>
      <c r="C62" s="95" t="s">
        <v>240</v>
      </c>
      <c r="D62" s="95" t="s">
        <v>241</v>
      </c>
      <c r="E62" s="96" t="s">
        <v>242</v>
      </c>
      <c r="F62" s="91">
        <f t="shared" si="1"/>
        <v>4</v>
      </c>
    </row>
    <row r="63" spans="1:6" s="92" customFormat="1" ht="12.6" customHeight="1">
      <c r="A63" s="123">
        <v>0.45833333333332599</v>
      </c>
      <c r="B63" s="103" t="s">
        <v>243</v>
      </c>
      <c r="C63" s="95" t="s">
        <v>244</v>
      </c>
      <c r="D63" s="95" t="s">
        <v>245</v>
      </c>
      <c r="E63" s="96" t="s">
        <v>246</v>
      </c>
      <c r="F63" s="91">
        <f t="shared" si="1"/>
        <v>4</v>
      </c>
    </row>
    <row r="64" spans="1:6" s="92" customFormat="1" ht="12.6" customHeight="1">
      <c r="A64" s="123">
        <v>0.46527777777777002</v>
      </c>
      <c r="B64" s="103" t="s">
        <v>247</v>
      </c>
      <c r="C64" s="95" t="s">
        <v>248</v>
      </c>
      <c r="D64" s="95" t="s">
        <v>249</v>
      </c>
      <c r="E64" s="96" t="s">
        <v>312</v>
      </c>
      <c r="F64" s="91">
        <f t="shared" si="1"/>
        <v>4</v>
      </c>
    </row>
    <row r="65" spans="1:7" s="92" customFormat="1" ht="12.6" customHeight="1">
      <c r="A65" s="123">
        <v>0.472222222222213</v>
      </c>
      <c r="B65" s="103" t="s">
        <v>250</v>
      </c>
      <c r="C65" s="95" t="s">
        <v>251</v>
      </c>
      <c r="D65" s="95" t="s">
        <v>252</v>
      </c>
      <c r="E65" s="96" t="s">
        <v>253</v>
      </c>
      <c r="F65" s="91">
        <f t="shared" si="1"/>
        <v>4</v>
      </c>
    </row>
    <row r="66" spans="1:7" s="92" customFormat="1" ht="12.6" customHeight="1">
      <c r="A66" s="123">
        <v>0.47916666666665703</v>
      </c>
      <c r="B66" s="107" t="s">
        <v>254</v>
      </c>
      <c r="C66" s="95" t="s">
        <v>255</v>
      </c>
      <c r="D66" s="95" t="s">
        <v>256</v>
      </c>
      <c r="E66" s="96" t="s">
        <v>257</v>
      </c>
      <c r="F66" s="91">
        <v>3</v>
      </c>
    </row>
    <row r="67" spans="1:7" s="92" customFormat="1" ht="12" customHeight="1">
      <c r="A67" s="123">
        <v>0.486111111111101</v>
      </c>
      <c r="B67" s="103" t="s">
        <v>258</v>
      </c>
      <c r="C67" s="95" t="s">
        <v>259</v>
      </c>
      <c r="D67" s="95" t="s">
        <v>260</v>
      </c>
      <c r="E67" s="96" t="s">
        <v>261</v>
      </c>
      <c r="F67" s="91">
        <f t="shared" si="1"/>
        <v>4</v>
      </c>
    </row>
    <row r="68" spans="1:7" s="92" customFormat="1" ht="12" customHeight="1">
      <c r="A68" s="123">
        <v>0.49305555555554498</v>
      </c>
      <c r="B68" s="103" t="s">
        <v>262</v>
      </c>
      <c r="C68" s="114" t="s">
        <v>263</v>
      </c>
      <c r="D68" s="114" t="s">
        <v>264</v>
      </c>
      <c r="E68" s="111" t="s">
        <v>265</v>
      </c>
      <c r="F68" s="91">
        <f t="shared" si="1"/>
        <v>4</v>
      </c>
    </row>
    <row r="69" spans="1:7" s="92" customFormat="1" ht="12" customHeight="1">
      <c r="A69" s="123">
        <v>0.49999999999998901</v>
      </c>
      <c r="B69" s="103" t="s">
        <v>266</v>
      </c>
      <c r="C69" s="114" t="s">
        <v>267</v>
      </c>
      <c r="D69" s="114" t="s">
        <v>268</v>
      </c>
      <c r="E69" s="111" t="s">
        <v>269</v>
      </c>
      <c r="F69" s="91">
        <f t="shared" si="1"/>
        <v>4</v>
      </c>
    </row>
    <row r="70" spans="1:7" s="92" customFormat="1" ht="12" customHeight="1">
      <c r="A70" s="123">
        <v>0.50694444444443298</v>
      </c>
      <c r="B70" s="103" t="s">
        <v>40</v>
      </c>
      <c r="C70" s="114" t="s">
        <v>270</v>
      </c>
      <c r="D70" s="114" t="s">
        <v>41</v>
      </c>
      <c r="E70" s="111" t="s">
        <v>271</v>
      </c>
      <c r="F70" s="91">
        <f t="shared" si="1"/>
        <v>4</v>
      </c>
    </row>
    <row r="71" spans="1:7" s="92" customFormat="1" ht="12" customHeight="1">
      <c r="A71" s="123">
        <v>0.51388888888887696</v>
      </c>
      <c r="B71" s="103" t="s">
        <v>272</v>
      </c>
      <c r="C71" s="114" t="s">
        <v>273</v>
      </c>
      <c r="D71" s="114" t="s">
        <v>274</v>
      </c>
      <c r="E71" s="111" t="s">
        <v>275</v>
      </c>
      <c r="F71" s="91">
        <f t="shared" si="1"/>
        <v>4</v>
      </c>
    </row>
    <row r="72" spans="1:7" s="92" customFormat="1" ht="12" customHeight="1">
      <c r="A72" s="123">
        <v>0.52083333333332105</v>
      </c>
      <c r="B72" s="103" t="s">
        <v>276</v>
      </c>
      <c r="C72" s="114" t="s">
        <v>277</v>
      </c>
      <c r="D72" s="114" t="s">
        <v>278</v>
      </c>
      <c r="E72" s="111" t="s">
        <v>279</v>
      </c>
      <c r="F72" s="91">
        <f t="shared" si="1"/>
        <v>4</v>
      </c>
    </row>
    <row r="73" spans="1:7" s="92" customFormat="1" ht="12" customHeight="1">
      <c r="A73" s="123">
        <v>0.52777777777776502</v>
      </c>
      <c r="B73" s="103" t="s">
        <v>280</v>
      </c>
      <c r="C73" s="114" t="s">
        <v>281</v>
      </c>
      <c r="D73" s="114"/>
      <c r="E73" s="110"/>
      <c r="F73" s="91">
        <f t="shared" si="1"/>
        <v>2</v>
      </c>
    </row>
    <row r="74" spans="1:7" s="92" customFormat="1" ht="12" customHeight="1">
      <c r="A74" s="123">
        <v>0.534722222222209</v>
      </c>
      <c r="B74" s="103" t="s">
        <v>282</v>
      </c>
      <c r="C74" s="95" t="s">
        <v>283</v>
      </c>
      <c r="D74" s="95" t="s">
        <v>284</v>
      </c>
      <c r="E74" s="96" t="s">
        <v>285</v>
      </c>
      <c r="F74" s="91">
        <f t="shared" si="1"/>
        <v>4</v>
      </c>
    </row>
    <row r="75" spans="1:7" s="92" customFormat="1" ht="12" customHeight="1">
      <c r="A75" s="123">
        <v>0.54166666666665297</v>
      </c>
      <c r="B75" s="103" t="s">
        <v>286</v>
      </c>
      <c r="C75" s="95" t="s">
        <v>287</v>
      </c>
      <c r="D75" s="95" t="s">
        <v>288</v>
      </c>
      <c r="E75" s="96" t="s">
        <v>289</v>
      </c>
      <c r="F75" s="91">
        <f t="shared" si="1"/>
        <v>4</v>
      </c>
    </row>
    <row r="76" spans="1:7" s="92" customFormat="1" ht="12" customHeight="1" thickBot="1">
      <c r="A76" s="123">
        <v>0.54861111111109695</v>
      </c>
      <c r="B76" s="103" t="s">
        <v>290</v>
      </c>
      <c r="C76" s="95" t="s">
        <v>291</v>
      </c>
      <c r="D76" s="95" t="s">
        <v>292</v>
      </c>
      <c r="E76" s="96" t="s">
        <v>293</v>
      </c>
      <c r="F76" s="91">
        <f t="shared" si="1"/>
        <v>4</v>
      </c>
    </row>
    <row r="77" spans="1:7" s="92" customFormat="1" ht="12" customHeight="1" thickBot="1">
      <c r="A77" s="128">
        <v>0.55555555555554104</v>
      </c>
      <c r="B77" s="104" t="s">
        <v>294</v>
      </c>
      <c r="C77" s="98" t="s">
        <v>295</v>
      </c>
      <c r="D77" s="98" t="s">
        <v>296</v>
      </c>
      <c r="E77" s="99" t="s">
        <v>297</v>
      </c>
      <c r="F77" s="91">
        <f t="shared" si="1"/>
        <v>4</v>
      </c>
      <c r="G77" s="100">
        <f>SUM(F44:F77)</f>
        <v>123</v>
      </c>
    </row>
  </sheetData>
  <mergeCells count="13">
    <mergeCell ref="A6:E6"/>
    <mergeCell ref="A1:E1"/>
    <mergeCell ref="A2:E2"/>
    <mergeCell ref="A3:E3"/>
    <mergeCell ref="A4:E4"/>
    <mergeCell ref="A5:E5"/>
    <mergeCell ref="A43:E43"/>
    <mergeCell ref="A37:E37"/>
    <mergeCell ref="A38:E38"/>
    <mergeCell ref="A39:E39"/>
    <mergeCell ref="A40:E40"/>
    <mergeCell ref="A41:E41"/>
    <mergeCell ref="A42:E42"/>
  </mergeCells>
  <printOptions horizontalCentered="1" verticalCentered="1"/>
  <pageMargins left="0" right="0" top="0" bottom="0" header="0" footer="0"/>
  <pageSetup paperSize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G78"/>
  <sheetViews>
    <sheetView workbookViewId="0">
      <selection sqref="A1:E1"/>
    </sheetView>
  </sheetViews>
  <sheetFormatPr baseColWidth="10" defaultRowHeight="15"/>
  <cols>
    <col min="1" max="1" width="6.42578125" style="31" bestFit="1" customWidth="1"/>
    <col min="2" max="5" width="21.7109375" customWidth="1"/>
    <col min="6" max="6" width="2" bestFit="1" customWidth="1"/>
    <col min="7" max="7" width="4" bestFit="1" customWidth="1"/>
    <col min="8" max="8" width="20.42578125" bestFit="1" customWidth="1"/>
  </cols>
  <sheetData>
    <row r="1" spans="1:6" s="89" customFormat="1" ht="18.75" thickBot="1">
      <c r="A1" s="168" t="s">
        <v>60</v>
      </c>
      <c r="B1" s="168"/>
      <c r="C1" s="168"/>
      <c r="D1" s="168"/>
      <c r="E1" s="168"/>
    </row>
    <row r="2" spans="1:6" s="89" customFormat="1" ht="13.5" customHeight="1" thickBot="1">
      <c r="A2" s="170" t="s">
        <v>61</v>
      </c>
      <c r="B2" s="171"/>
      <c r="C2" s="171"/>
      <c r="D2" s="171"/>
      <c r="E2" s="172"/>
    </row>
    <row r="3" spans="1:6" s="90" customFormat="1" ht="15.75" thickBot="1">
      <c r="A3" s="173" t="s">
        <v>62</v>
      </c>
      <c r="B3" s="174"/>
      <c r="C3" s="174"/>
      <c r="D3" s="174"/>
      <c r="E3" s="175"/>
    </row>
    <row r="4" spans="1:6" s="90" customFormat="1">
      <c r="A4" s="176" t="s">
        <v>315</v>
      </c>
      <c r="B4" s="176"/>
      <c r="C4" s="176"/>
      <c r="D4" s="176"/>
      <c r="E4" s="176"/>
    </row>
    <row r="5" spans="1:6" s="90" customFormat="1" ht="15.75" thickBot="1">
      <c r="A5" s="176" t="s">
        <v>175</v>
      </c>
      <c r="B5" s="176"/>
      <c r="C5" s="176"/>
      <c r="D5" s="176"/>
      <c r="E5" s="176"/>
    </row>
    <row r="6" spans="1:6" ht="14.45" customHeight="1" thickBot="1">
      <c r="A6" s="165" t="s">
        <v>65</v>
      </c>
      <c r="B6" s="166"/>
      <c r="C6" s="166"/>
      <c r="D6" s="166"/>
      <c r="E6" s="167"/>
      <c r="F6" s="106"/>
    </row>
    <row r="7" spans="1:6" s="92" customFormat="1" ht="12.95" customHeight="1">
      <c r="A7" s="129">
        <v>0.32638888888889001</v>
      </c>
      <c r="B7" s="101" t="s">
        <v>192</v>
      </c>
      <c r="C7" s="102" t="s">
        <v>179</v>
      </c>
      <c r="D7" s="102" t="s">
        <v>316</v>
      </c>
      <c r="E7" s="130" t="s">
        <v>197</v>
      </c>
      <c r="F7" s="91">
        <f>COUNTA(B7,C7,D7,E7)</f>
        <v>4</v>
      </c>
    </row>
    <row r="8" spans="1:6" s="92" customFormat="1" ht="12.95" customHeight="1">
      <c r="A8" s="131">
        <v>0.33333333333333398</v>
      </c>
      <c r="B8" s="103" t="s">
        <v>235</v>
      </c>
      <c r="C8" s="95" t="s">
        <v>317</v>
      </c>
      <c r="D8" s="95" t="s">
        <v>205</v>
      </c>
      <c r="E8" s="132"/>
      <c r="F8" s="91">
        <f t="shared" ref="F8:F40" si="0">COUNTA(B8,C8,D8,E8)</f>
        <v>3</v>
      </c>
    </row>
    <row r="9" spans="1:6" s="92" customFormat="1" ht="12.95" customHeight="1">
      <c r="A9" s="131">
        <v>0.34027777777777801</v>
      </c>
      <c r="B9" s="103" t="s">
        <v>193</v>
      </c>
      <c r="C9" s="108" t="s">
        <v>188</v>
      </c>
      <c r="D9" s="95" t="s">
        <v>180</v>
      </c>
      <c r="E9" s="96" t="s">
        <v>181</v>
      </c>
      <c r="F9" s="91">
        <v>3</v>
      </c>
    </row>
    <row r="10" spans="1:6" s="92" customFormat="1" ht="12.95" customHeight="1">
      <c r="A10" s="131">
        <v>0.34722222222222199</v>
      </c>
      <c r="B10" s="103" t="s">
        <v>176</v>
      </c>
      <c r="C10" s="95" t="s">
        <v>177</v>
      </c>
      <c r="D10" s="95" t="s">
        <v>318</v>
      </c>
      <c r="E10" s="96" t="s">
        <v>319</v>
      </c>
      <c r="F10" s="91">
        <f t="shared" si="0"/>
        <v>4</v>
      </c>
    </row>
    <row r="11" spans="1:6" s="92" customFormat="1" ht="12.95" customHeight="1">
      <c r="A11" s="131">
        <v>0.35416666666666602</v>
      </c>
      <c r="B11" s="103" t="s">
        <v>186</v>
      </c>
      <c r="C11" s="95" t="s">
        <v>185</v>
      </c>
      <c r="D11" s="95" t="s">
        <v>200</v>
      </c>
      <c r="E11" s="96" t="s">
        <v>195</v>
      </c>
      <c r="F11" s="91">
        <f t="shared" si="0"/>
        <v>4</v>
      </c>
    </row>
    <row r="12" spans="1:6" s="92" customFormat="1" ht="12.95" customHeight="1">
      <c r="A12" s="131">
        <v>0.36111111111110999</v>
      </c>
      <c r="B12" s="103" t="s">
        <v>194</v>
      </c>
      <c r="C12" s="95" t="s">
        <v>196</v>
      </c>
      <c r="D12" s="95" t="s">
        <v>320</v>
      </c>
      <c r="E12" s="96" t="s">
        <v>321</v>
      </c>
      <c r="F12" s="91">
        <f t="shared" si="0"/>
        <v>4</v>
      </c>
    </row>
    <row r="13" spans="1:6" s="92" customFormat="1" ht="12.95" customHeight="1">
      <c r="A13" s="131">
        <v>0.36805555555555403</v>
      </c>
      <c r="B13" s="103"/>
      <c r="C13" s="95"/>
      <c r="D13" s="133"/>
      <c r="E13" s="96"/>
      <c r="F13" s="91">
        <f t="shared" si="0"/>
        <v>0</v>
      </c>
    </row>
    <row r="14" spans="1:6" s="92" customFormat="1" ht="12.95" customHeight="1">
      <c r="A14" s="131">
        <v>0.374999999999998</v>
      </c>
      <c r="B14" s="103" t="s">
        <v>238</v>
      </c>
      <c r="C14" s="108" t="s">
        <v>322</v>
      </c>
      <c r="D14" s="108" t="s">
        <v>323</v>
      </c>
      <c r="E14" s="96" t="s">
        <v>324</v>
      </c>
      <c r="F14" s="91">
        <v>2</v>
      </c>
    </row>
    <row r="15" spans="1:6" s="92" customFormat="1" ht="12.95" customHeight="1">
      <c r="A15" s="131">
        <v>0.38194444444444198</v>
      </c>
      <c r="B15" s="103" t="s">
        <v>224</v>
      </c>
      <c r="C15" s="95" t="s">
        <v>222</v>
      </c>
      <c r="D15" s="108" t="s">
        <v>325</v>
      </c>
      <c r="E15" s="96" t="s">
        <v>223</v>
      </c>
      <c r="F15" s="91">
        <v>3</v>
      </c>
    </row>
    <row r="16" spans="1:6" s="92" customFormat="1" ht="12.95" customHeight="1">
      <c r="A16" s="131">
        <v>0.38888888888888601</v>
      </c>
      <c r="B16" s="103" t="s">
        <v>202</v>
      </c>
      <c r="C16" s="95" t="s">
        <v>204</v>
      </c>
      <c r="D16" s="95" t="s">
        <v>326</v>
      </c>
      <c r="E16" s="96" t="s">
        <v>293</v>
      </c>
      <c r="F16" s="91">
        <f t="shared" si="0"/>
        <v>4</v>
      </c>
    </row>
    <row r="17" spans="1:6" s="92" customFormat="1" ht="12.95" customHeight="1">
      <c r="A17" s="131">
        <v>0.39583333333332998</v>
      </c>
      <c r="B17" s="103" t="s">
        <v>263</v>
      </c>
      <c r="C17" s="95" t="s">
        <v>265</v>
      </c>
      <c r="D17" s="95" t="s">
        <v>234</v>
      </c>
      <c r="E17" s="96" t="s">
        <v>272</v>
      </c>
      <c r="F17" s="91">
        <f t="shared" si="0"/>
        <v>4</v>
      </c>
    </row>
    <row r="18" spans="1:6" s="92" customFormat="1" ht="12.95" customHeight="1">
      <c r="A18" s="131">
        <v>0.40277777777777402</v>
      </c>
      <c r="B18" s="103" t="s">
        <v>210</v>
      </c>
      <c r="C18" s="95" t="s">
        <v>211</v>
      </c>
      <c r="D18" s="95" t="s">
        <v>213</v>
      </c>
      <c r="E18" s="96" t="s">
        <v>212</v>
      </c>
      <c r="F18" s="91">
        <f t="shared" si="0"/>
        <v>4</v>
      </c>
    </row>
    <row r="19" spans="1:6" s="92" customFormat="1" ht="12.95" customHeight="1">
      <c r="A19" s="131">
        <v>0.40972222222221799</v>
      </c>
      <c r="B19" s="103" t="s">
        <v>198</v>
      </c>
      <c r="C19" s="95" t="s">
        <v>221</v>
      </c>
      <c r="D19" s="95" t="s">
        <v>206</v>
      </c>
      <c r="E19" s="96" t="s">
        <v>207</v>
      </c>
      <c r="F19" s="91">
        <f t="shared" si="0"/>
        <v>4</v>
      </c>
    </row>
    <row r="20" spans="1:6" s="92" customFormat="1" ht="12.95" customHeight="1">
      <c r="A20" s="131">
        <v>0.41666666666666202</v>
      </c>
      <c r="B20" s="103" t="s">
        <v>218</v>
      </c>
      <c r="C20" s="95" t="s">
        <v>219</v>
      </c>
      <c r="D20" s="95" t="s">
        <v>220</v>
      </c>
      <c r="E20" s="96" t="s">
        <v>225</v>
      </c>
      <c r="F20" s="91">
        <f t="shared" si="0"/>
        <v>4</v>
      </c>
    </row>
    <row r="21" spans="1:6" s="92" customFormat="1" ht="12.95" customHeight="1">
      <c r="A21" s="131">
        <v>0.423611111111106</v>
      </c>
      <c r="B21" s="103" t="s">
        <v>284</v>
      </c>
      <c r="C21" s="95" t="s">
        <v>283</v>
      </c>
      <c r="D21" s="95" t="s">
        <v>327</v>
      </c>
      <c r="E21" s="96" t="s">
        <v>229</v>
      </c>
      <c r="F21" s="91">
        <f t="shared" si="0"/>
        <v>4</v>
      </c>
    </row>
    <row r="22" spans="1:6" s="92" customFormat="1" ht="12.95" customHeight="1">
      <c r="A22" s="131">
        <v>0.43055555555554997</v>
      </c>
      <c r="B22" s="103" t="s">
        <v>270</v>
      </c>
      <c r="C22" s="95" t="s">
        <v>41</v>
      </c>
      <c r="D22" s="95" t="s">
        <v>40</v>
      </c>
      <c r="E22" s="96" t="s">
        <v>271</v>
      </c>
      <c r="F22" s="91">
        <f t="shared" si="0"/>
        <v>4</v>
      </c>
    </row>
    <row r="23" spans="1:6" s="92" customFormat="1" ht="12.95" customHeight="1">
      <c r="A23" s="131">
        <v>0.437499999999994</v>
      </c>
      <c r="B23" s="103" t="s">
        <v>214</v>
      </c>
      <c r="C23" s="95" t="s">
        <v>215</v>
      </c>
      <c r="D23" s="95" t="s">
        <v>216</v>
      </c>
      <c r="E23" s="96" t="s">
        <v>217</v>
      </c>
      <c r="F23" s="91">
        <f t="shared" si="0"/>
        <v>4</v>
      </c>
    </row>
    <row r="24" spans="1:6" s="92" customFormat="1" ht="12.95" customHeight="1">
      <c r="A24" s="131">
        <v>0.44444444444443798</v>
      </c>
      <c r="B24" s="103" t="s">
        <v>328</v>
      </c>
      <c r="C24" s="95" t="s">
        <v>282</v>
      </c>
      <c r="D24" s="95" t="s">
        <v>285</v>
      </c>
      <c r="E24" s="96" t="s">
        <v>226</v>
      </c>
      <c r="F24" s="91">
        <f t="shared" si="0"/>
        <v>4</v>
      </c>
    </row>
    <row r="25" spans="1:6" s="92" customFormat="1" ht="12.95" customHeight="1">
      <c r="A25" s="131">
        <v>0.45138888888888201</v>
      </c>
      <c r="B25" s="103" t="s">
        <v>266</v>
      </c>
      <c r="C25" s="95" t="s">
        <v>268</v>
      </c>
      <c r="D25" s="95" t="s">
        <v>267</v>
      </c>
      <c r="E25" s="96" t="s">
        <v>269</v>
      </c>
      <c r="F25" s="91">
        <f t="shared" si="0"/>
        <v>4</v>
      </c>
    </row>
    <row r="26" spans="1:6" s="92" customFormat="1" ht="12.95" customHeight="1">
      <c r="A26" s="131">
        <v>0.45833333333332599</v>
      </c>
      <c r="B26" s="103" t="s">
        <v>236</v>
      </c>
      <c r="C26" s="95" t="s">
        <v>253</v>
      </c>
      <c r="D26" s="95" t="s">
        <v>208</v>
      </c>
      <c r="E26" s="96" t="s">
        <v>329</v>
      </c>
      <c r="F26" s="91">
        <f t="shared" si="0"/>
        <v>4</v>
      </c>
    </row>
    <row r="27" spans="1:6" s="92" customFormat="1" ht="12.95" customHeight="1">
      <c r="A27" s="131">
        <v>0.46527777777777002</v>
      </c>
      <c r="B27" s="103" t="s">
        <v>209</v>
      </c>
      <c r="C27" s="95" t="s">
        <v>201</v>
      </c>
      <c r="D27" s="95" t="s">
        <v>275</v>
      </c>
      <c r="E27" s="96" t="s">
        <v>191</v>
      </c>
      <c r="F27" s="91">
        <f t="shared" si="0"/>
        <v>4</v>
      </c>
    </row>
    <row r="28" spans="1:6" s="92" customFormat="1" ht="12.95" customHeight="1">
      <c r="A28" s="131">
        <v>0.472222222222213</v>
      </c>
      <c r="B28" s="103" t="s">
        <v>231</v>
      </c>
      <c r="C28" s="95" t="s">
        <v>233</v>
      </c>
      <c r="D28" s="95" t="s">
        <v>330</v>
      </c>
      <c r="E28" s="96"/>
      <c r="F28" s="91">
        <f t="shared" si="0"/>
        <v>3</v>
      </c>
    </row>
    <row r="29" spans="1:6" s="92" customFormat="1" ht="12.95" customHeight="1">
      <c r="A29" s="131">
        <v>0.47916666666665703</v>
      </c>
      <c r="B29" s="103" t="s">
        <v>43</v>
      </c>
      <c r="C29" s="95" t="s">
        <v>42</v>
      </c>
      <c r="D29" s="95" t="s">
        <v>230</v>
      </c>
      <c r="E29" s="142" t="s">
        <v>331</v>
      </c>
      <c r="F29" s="91">
        <v>3</v>
      </c>
    </row>
    <row r="30" spans="1:6" s="92" customFormat="1" ht="12.95" customHeight="1">
      <c r="A30" s="131">
        <v>0.486111111111101</v>
      </c>
      <c r="B30" s="103" t="s">
        <v>259</v>
      </c>
      <c r="C30" s="95" t="s">
        <v>260</v>
      </c>
      <c r="D30" s="95" t="s">
        <v>261</v>
      </c>
      <c r="E30" s="96" t="s">
        <v>199</v>
      </c>
      <c r="F30" s="91">
        <f t="shared" si="0"/>
        <v>4</v>
      </c>
    </row>
    <row r="31" spans="1:6" s="92" customFormat="1" ht="12.95" customHeight="1">
      <c r="A31" s="131">
        <v>0.49305555555554498</v>
      </c>
      <c r="B31" s="103" t="s">
        <v>239</v>
      </c>
      <c r="C31" s="95" t="s">
        <v>241</v>
      </c>
      <c r="D31" s="95" t="s">
        <v>240</v>
      </c>
      <c r="E31" s="96" t="s">
        <v>242</v>
      </c>
      <c r="F31" s="91">
        <f t="shared" si="0"/>
        <v>4</v>
      </c>
    </row>
    <row r="32" spans="1:6" s="92" customFormat="1" ht="12.95" customHeight="1">
      <c r="A32" s="131">
        <v>0.49999999999998901</v>
      </c>
      <c r="B32" s="103" t="s">
        <v>254</v>
      </c>
      <c r="C32" s="95" t="s">
        <v>255</v>
      </c>
      <c r="D32" s="95" t="s">
        <v>256</v>
      </c>
      <c r="E32" s="96" t="s">
        <v>257</v>
      </c>
      <c r="F32" s="91">
        <f t="shared" si="0"/>
        <v>4</v>
      </c>
    </row>
    <row r="33" spans="1:7" s="92" customFormat="1" ht="12.95" customHeight="1">
      <c r="A33" s="131">
        <v>0.50694444444443298</v>
      </c>
      <c r="B33" s="103" t="s">
        <v>304</v>
      </c>
      <c r="C33" s="95" t="s">
        <v>273</v>
      </c>
      <c r="D33" s="95" t="s">
        <v>332</v>
      </c>
      <c r="E33" s="96" t="s">
        <v>281</v>
      </c>
      <c r="F33" s="91">
        <f t="shared" si="0"/>
        <v>4</v>
      </c>
    </row>
    <row r="34" spans="1:7" s="92" customFormat="1" ht="12.95" customHeight="1">
      <c r="A34" s="131">
        <v>0.51388888888887696</v>
      </c>
      <c r="B34" s="103" t="s">
        <v>262</v>
      </c>
      <c r="C34" s="95" t="s">
        <v>250</v>
      </c>
      <c r="D34" s="95" t="s">
        <v>251</v>
      </c>
      <c r="E34" s="96" t="s">
        <v>248</v>
      </c>
      <c r="F34" s="91">
        <f t="shared" si="0"/>
        <v>4</v>
      </c>
    </row>
    <row r="35" spans="1:7" s="92" customFormat="1" ht="12.95" customHeight="1">
      <c r="A35" s="131">
        <v>0.52083333333332105</v>
      </c>
      <c r="B35" s="103" t="s">
        <v>252</v>
      </c>
      <c r="C35" s="95" t="s">
        <v>245</v>
      </c>
      <c r="D35" s="95" t="s">
        <v>243</v>
      </c>
      <c r="E35" s="132"/>
      <c r="F35" s="91">
        <f t="shared" si="0"/>
        <v>3</v>
      </c>
    </row>
    <row r="36" spans="1:7" s="92" customFormat="1" ht="12.95" customHeight="1">
      <c r="A36" s="131">
        <v>0.52777777777776502</v>
      </c>
      <c r="B36" s="103" t="s">
        <v>307</v>
      </c>
      <c r="C36" s="95" t="s">
        <v>280</v>
      </c>
      <c r="D36" s="95" t="s">
        <v>246</v>
      </c>
      <c r="E36" s="96" t="s">
        <v>279</v>
      </c>
      <c r="F36" s="91">
        <f t="shared" si="0"/>
        <v>4</v>
      </c>
    </row>
    <row r="37" spans="1:7" s="92" customFormat="1" ht="12.95" customHeight="1">
      <c r="A37" s="131">
        <v>0.534722222222209</v>
      </c>
      <c r="B37" s="103" t="s">
        <v>294</v>
      </c>
      <c r="C37" s="95" t="s">
        <v>296</v>
      </c>
      <c r="D37" s="95" t="s">
        <v>295</v>
      </c>
      <c r="E37" s="96" t="s">
        <v>297</v>
      </c>
      <c r="F37" s="91">
        <f t="shared" si="0"/>
        <v>4</v>
      </c>
    </row>
    <row r="38" spans="1:7" s="92" customFormat="1" ht="12.95" customHeight="1">
      <c r="A38" s="131">
        <v>0.54166666666665297</v>
      </c>
      <c r="B38" s="103" t="s">
        <v>287</v>
      </c>
      <c r="C38" s="95" t="s">
        <v>288</v>
      </c>
      <c r="D38" s="95" t="s">
        <v>289</v>
      </c>
      <c r="E38" s="96" t="s">
        <v>286</v>
      </c>
      <c r="F38" s="91">
        <f t="shared" si="0"/>
        <v>4</v>
      </c>
    </row>
    <row r="39" spans="1:7" s="92" customFormat="1" ht="12.95" customHeight="1" thickBot="1">
      <c r="A39" s="131">
        <v>0.54861111111109695</v>
      </c>
      <c r="B39" s="103" t="s">
        <v>187</v>
      </c>
      <c r="C39" s="95" t="s">
        <v>291</v>
      </c>
      <c r="D39" s="95" t="s">
        <v>182</v>
      </c>
      <c r="E39" s="96"/>
      <c r="F39" s="91">
        <f t="shared" si="0"/>
        <v>3</v>
      </c>
    </row>
    <row r="40" spans="1:7" s="92" customFormat="1" ht="12.95" customHeight="1" thickBot="1">
      <c r="A40" s="134">
        <v>0.55555555555554104</v>
      </c>
      <c r="B40" s="104" t="s">
        <v>292</v>
      </c>
      <c r="C40" s="98" t="s">
        <v>276</v>
      </c>
      <c r="D40" s="98" t="s">
        <v>277</v>
      </c>
      <c r="E40" s="135"/>
      <c r="F40" s="91">
        <f t="shared" si="0"/>
        <v>3</v>
      </c>
      <c r="G40" s="100">
        <f>SUM(F7:F40)</f>
        <v>122</v>
      </c>
    </row>
    <row r="41" spans="1:7" s="89" customFormat="1" ht="18">
      <c r="A41" s="168" t="s">
        <v>39</v>
      </c>
      <c r="B41" s="168"/>
      <c r="C41" s="168"/>
      <c r="D41" s="168"/>
      <c r="E41" s="168"/>
    </row>
    <row r="42" spans="1:7" s="1" customFormat="1" ht="19.5" thickBot="1">
      <c r="A42" s="169" t="s">
        <v>174</v>
      </c>
      <c r="B42" s="169"/>
      <c r="C42" s="169"/>
      <c r="D42" s="169"/>
      <c r="E42" s="169"/>
    </row>
    <row r="43" spans="1:7" s="89" customFormat="1" ht="13.5" customHeight="1" thickBot="1">
      <c r="A43" s="170" t="s">
        <v>61</v>
      </c>
      <c r="B43" s="171"/>
      <c r="C43" s="171"/>
      <c r="D43" s="171"/>
      <c r="E43" s="172"/>
    </row>
    <row r="44" spans="1:7" s="71" customFormat="1" ht="15.75" thickBot="1">
      <c r="A44" s="173" t="s">
        <v>59</v>
      </c>
      <c r="B44" s="174"/>
      <c r="C44" s="174"/>
      <c r="D44" s="174"/>
      <c r="E44" s="175"/>
    </row>
    <row r="45" spans="1:7" s="90" customFormat="1">
      <c r="A45" s="176" t="s">
        <v>315</v>
      </c>
      <c r="B45" s="176"/>
      <c r="C45" s="176"/>
      <c r="D45" s="176"/>
      <c r="E45" s="176"/>
    </row>
    <row r="46" spans="1:7" s="90" customFormat="1" ht="15.75" thickBot="1">
      <c r="A46" s="176" t="s">
        <v>64</v>
      </c>
      <c r="B46" s="176"/>
      <c r="C46" s="176"/>
      <c r="D46" s="176"/>
      <c r="E46" s="176"/>
    </row>
    <row r="47" spans="1:7" ht="14.45" customHeight="1" thickBot="1">
      <c r="A47" s="165" t="s">
        <v>65</v>
      </c>
      <c r="B47" s="166"/>
      <c r="C47" s="166"/>
      <c r="D47" s="166"/>
      <c r="E47" s="167"/>
      <c r="F47" s="106"/>
    </row>
    <row r="48" spans="1:7" s="92" customFormat="1" ht="12.6" customHeight="1">
      <c r="A48" s="141">
        <v>0.34027777777777779</v>
      </c>
      <c r="B48" s="101" t="s">
        <v>124</v>
      </c>
      <c r="C48" s="102" t="s">
        <v>67</v>
      </c>
      <c r="D48" s="102" t="s">
        <v>68</v>
      </c>
      <c r="E48" s="130" t="s">
        <v>333</v>
      </c>
      <c r="F48" s="91">
        <f t="shared" ref="F48:F76" si="1">COUNTA(B48,C48,D48,E48)</f>
        <v>4</v>
      </c>
    </row>
    <row r="49" spans="1:6" s="92" customFormat="1" ht="12.6" customHeight="1">
      <c r="A49" s="123">
        <v>0.34722222222222221</v>
      </c>
      <c r="B49" s="103" t="s">
        <v>170</v>
      </c>
      <c r="C49" s="95" t="s">
        <v>171</v>
      </c>
      <c r="D49" s="95" t="s">
        <v>172</v>
      </c>
      <c r="E49" s="96" t="s">
        <v>173</v>
      </c>
      <c r="F49" s="91">
        <f t="shared" si="1"/>
        <v>4</v>
      </c>
    </row>
    <row r="50" spans="1:6" s="92" customFormat="1" ht="12.6" customHeight="1">
      <c r="A50" s="123">
        <v>0.35416666666666702</v>
      </c>
      <c r="B50" s="103" t="s">
        <v>334</v>
      </c>
      <c r="C50" s="95" t="s">
        <v>335</v>
      </c>
      <c r="D50" s="95" t="s">
        <v>336</v>
      </c>
      <c r="E50" s="142" t="s">
        <v>90</v>
      </c>
      <c r="F50" s="91">
        <v>3</v>
      </c>
    </row>
    <row r="51" spans="1:6" s="92" customFormat="1" ht="12.6" customHeight="1">
      <c r="A51" s="123">
        <v>0.36111111111111099</v>
      </c>
      <c r="B51" s="103" t="s">
        <v>85</v>
      </c>
      <c r="C51" s="95" t="s">
        <v>88</v>
      </c>
      <c r="D51" s="95" t="s">
        <v>86</v>
      </c>
      <c r="E51" s="96" t="s">
        <v>87</v>
      </c>
      <c r="F51" s="91">
        <f t="shared" si="1"/>
        <v>4</v>
      </c>
    </row>
    <row r="52" spans="1:6" s="92" customFormat="1" ht="12.6" customHeight="1">
      <c r="A52" s="123">
        <v>0.36805555555555503</v>
      </c>
      <c r="B52" s="103" t="s">
        <v>119</v>
      </c>
      <c r="C52" s="95" t="s">
        <v>118</v>
      </c>
      <c r="D52" s="95" t="s">
        <v>120</v>
      </c>
      <c r="E52" s="96" t="s">
        <v>337</v>
      </c>
      <c r="F52" s="91">
        <f t="shared" si="1"/>
        <v>4</v>
      </c>
    </row>
    <row r="53" spans="1:6" s="92" customFormat="1" ht="12.6" customHeight="1">
      <c r="A53" s="123">
        <v>0.375</v>
      </c>
      <c r="B53" s="103" t="s">
        <v>338</v>
      </c>
      <c r="C53" s="95" t="s">
        <v>111</v>
      </c>
      <c r="D53" s="95" t="s">
        <v>71</v>
      </c>
      <c r="E53" s="96" t="s">
        <v>69</v>
      </c>
      <c r="F53" s="91">
        <f t="shared" si="1"/>
        <v>4</v>
      </c>
    </row>
    <row r="54" spans="1:6" s="92" customFormat="1" ht="12.6" customHeight="1">
      <c r="A54" s="123">
        <v>0.38194444444444398</v>
      </c>
      <c r="B54" s="103" t="s">
        <v>339</v>
      </c>
      <c r="C54" s="95" t="s">
        <v>340</v>
      </c>
      <c r="D54" s="95" t="s">
        <v>99</v>
      </c>
      <c r="E54" s="96" t="s">
        <v>84</v>
      </c>
      <c r="F54" s="91">
        <f t="shared" si="1"/>
        <v>4</v>
      </c>
    </row>
    <row r="55" spans="1:6" s="92" customFormat="1" ht="12.6" customHeight="1">
      <c r="A55" s="123">
        <v>0.38888888888888901</v>
      </c>
      <c r="B55" s="103" t="s">
        <v>89</v>
      </c>
      <c r="C55" s="95" t="s">
        <v>91</v>
      </c>
      <c r="D55" s="95" t="s">
        <v>92</v>
      </c>
      <c r="E55" s="96" t="s">
        <v>72</v>
      </c>
      <c r="F55" s="91">
        <f t="shared" si="1"/>
        <v>4</v>
      </c>
    </row>
    <row r="56" spans="1:6" s="92" customFormat="1" ht="12.6" customHeight="1">
      <c r="A56" s="123">
        <v>0.39583333333333298</v>
      </c>
      <c r="B56" s="103" t="s">
        <v>104</v>
      </c>
      <c r="C56" s="95" t="s">
        <v>105</v>
      </c>
      <c r="D56" s="95" t="s">
        <v>107</v>
      </c>
      <c r="E56" s="96" t="s">
        <v>66</v>
      </c>
      <c r="F56" s="91">
        <f t="shared" si="1"/>
        <v>4</v>
      </c>
    </row>
    <row r="57" spans="1:6" s="92" customFormat="1" ht="12.6" customHeight="1">
      <c r="A57" s="123">
        <v>0.40277777777777801</v>
      </c>
      <c r="B57" s="136"/>
      <c r="C57" s="137"/>
      <c r="D57" s="133"/>
      <c r="E57" s="132"/>
      <c r="F57" s="91">
        <f t="shared" si="1"/>
        <v>0</v>
      </c>
    </row>
    <row r="58" spans="1:6" s="92" customFormat="1" ht="12.6" customHeight="1">
      <c r="A58" s="123">
        <v>0.40972222222222199</v>
      </c>
      <c r="B58" s="103" t="s">
        <v>133</v>
      </c>
      <c r="C58" s="95" t="s">
        <v>134</v>
      </c>
      <c r="D58" s="95" t="s">
        <v>135</v>
      </c>
      <c r="E58" s="96" t="s">
        <v>137</v>
      </c>
      <c r="F58" s="91">
        <f t="shared" si="1"/>
        <v>4</v>
      </c>
    </row>
    <row r="59" spans="1:6" s="92" customFormat="1" ht="12.6" customHeight="1">
      <c r="A59" s="123">
        <v>0.41666666666666602</v>
      </c>
      <c r="B59" s="103" t="s">
        <v>76</v>
      </c>
      <c r="C59" s="95" t="s">
        <v>74</v>
      </c>
      <c r="D59" s="95" t="s">
        <v>73</v>
      </c>
      <c r="E59" s="96" t="s">
        <v>106</v>
      </c>
      <c r="F59" s="91">
        <f t="shared" si="1"/>
        <v>4</v>
      </c>
    </row>
    <row r="60" spans="1:6" s="92" customFormat="1" ht="12.6" customHeight="1">
      <c r="A60" s="123">
        <v>0.42361111111111099</v>
      </c>
      <c r="B60" s="103" t="s">
        <v>109</v>
      </c>
      <c r="C60" s="95" t="s">
        <v>108</v>
      </c>
      <c r="D60" s="95" t="s">
        <v>81</v>
      </c>
      <c r="E60" s="96" t="s">
        <v>82</v>
      </c>
      <c r="F60" s="91">
        <f t="shared" si="1"/>
        <v>4</v>
      </c>
    </row>
    <row r="61" spans="1:6" s="92" customFormat="1" ht="12.6" customHeight="1">
      <c r="A61" s="123">
        <v>0.43055555555555503</v>
      </c>
      <c r="B61" s="103" t="s">
        <v>112</v>
      </c>
      <c r="C61" s="95" t="s">
        <v>113</v>
      </c>
      <c r="D61" s="95" t="s">
        <v>114</v>
      </c>
      <c r="E61" s="96" t="s">
        <v>115</v>
      </c>
      <c r="F61" s="91">
        <f t="shared" si="1"/>
        <v>4</v>
      </c>
    </row>
    <row r="62" spans="1:6" s="92" customFormat="1" ht="12.6" customHeight="1">
      <c r="A62" s="123">
        <v>0.4375</v>
      </c>
      <c r="B62" s="103" t="s">
        <v>29</v>
      </c>
      <c r="C62" s="95" t="s">
        <v>37</v>
      </c>
      <c r="D62" s="95" t="s">
        <v>116</v>
      </c>
      <c r="E62" s="96" t="s">
        <v>32</v>
      </c>
      <c r="F62" s="91">
        <f t="shared" si="1"/>
        <v>4</v>
      </c>
    </row>
    <row r="63" spans="1:6" s="92" customFormat="1" ht="12.6" customHeight="1">
      <c r="A63" s="123">
        <v>0.44444444444444398</v>
      </c>
      <c r="B63" s="103" t="s">
        <v>121</v>
      </c>
      <c r="C63" s="95" t="s">
        <v>122</v>
      </c>
      <c r="D63" s="95" t="s">
        <v>123</v>
      </c>
      <c r="E63" s="96" t="s">
        <v>110</v>
      </c>
      <c r="F63" s="91">
        <f t="shared" si="1"/>
        <v>4</v>
      </c>
    </row>
    <row r="64" spans="1:6" s="92" customFormat="1" ht="12.6" customHeight="1">
      <c r="A64" s="123">
        <v>0.45138888888888901</v>
      </c>
      <c r="B64" s="103" t="s">
        <v>125</v>
      </c>
      <c r="C64" s="95" t="s">
        <v>126</v>
      </c>
      <c r="D64" s="95" t="s">
        <v>127</v>
      </c>
      <c r="E64" s="96" t="s">
        <v>128</v>
      </c>
      <c r="F64" s="91">
        <f t="shared" si="1"/>
        <v>4</v>
      </c>
    </row>
    <row r="65" spans="1:7" s="92" customFormat="1" ht="12.6" customHeight="1">
      <c r="A65" s="123">
        <v>0.45833333333333298</v>
      </c>
      <c r="B65" s="103" t="s">
        <v>129</v>
      </c>
      <c r="C65" s="95" t="s">
        <v>130</v>
      </c>
      <c r="D65" s="95" t="s">
        <v>131</v>
      </c>
      <c r="E65" s="96" t="s">
        <v>132</v>
      </c>
      <c r="F65" s="91">
        <f t="shared" si="1"/>
        <v>4</v>
      </c>
    </row>
    <row r="66" spans="1:7" s="92" customFormat="1" ht="12.6" customHeight="1">
      <c r="A66" s="123">
        <v>0.46527777777777801</v>
      </c>
      <c r="B66" s="107" t="s">
        <v>341</v>
      </c>
      <c r="C66" s="95" t="s">
        <v>149</v>
      </c>
      <c r="D66" s="95" t="s">
        <v>117</v>
      </c>
      <c r="E66" s="96" t="s">
        <v>342</v>
      </c>
      <c r="F66" s="91">
        <v>3</v>
      </c>
    </row>
    <row r="67" spans="1:7" s="92" customFormat="1" ht="12.6" customHeight="1">
      <c r="A67" s="123">
        <v>0.47222222222222199</v>
      </c>
      <c r="B67" s="103" t="s">
        <v>343</v>
      </c>
      <c r="C67" s="95" t="s">
        <v>143</v>
      </c>
      <c r="D67" s="95" t="s">
        <v>167</v>
      </c>
      <c r="E67" s="96" t="s">
        <v>145</v>
      </c>
      <c r="F67" s="91">
        <f t="shared" si="1"/>
        <v>4</v>
      </c>
    </row>
    <row r="68" spans="1:7" s="92" customFormat="1" ht="12.6" customHeight="1">
      <c r="A68" s="123">
        <v>0.47916666666666602</v>
      </c>
      <c r="B68" s="103" t="s">
        <v>38</v>
      </c>
      <c r="C68" s="95" t="s">
        <v>344</v>
      </c>
      <c r="D68" s="95" t="s">
        <v>33</v>
      </c>
      <c r="E68" s="96" t="s">
        <v>345</v>
      </c>
      <c r="F68" s="91">
        <f t="shared" si="1"/>
        <v>4</v>
      </c>
    </row>
    <row r="69" spans="1:7" s="92" customFormat="1" ht="12.6" customHeight="1">
      <c r="A69" s="123">
        <v>0.48611111111111099</v>
      </c>
      <c r="B69" s="103" t="s">
        <v>148</v>
      </c>
      <c r="C69" s="95" t="s">
        <v>150</v>
      </c>
      <c r="D69" s="95" t="s">
        <v>147</v>
      </c>
      <c r="E69" s="96" t="s">
        <v>346</v>
      </c>
      <c r="F69" s="91">
        <f t="shared" si="1"/>
        <v>4</v>
      </c>
    </row>
    <row r="70" spans="1:7" s="92" customFormat="1" ht="12.6" customHeight="1">
      <c r="A70" s="123">
        <v>0.49305555555555503</v>
      </c>
      <c r="B70" s="103" t="s">
        <v>152</v>
      </c>
      <c r="C70" s="95" t="s">
        <v>151</v>
      </c>
      <c r="D70" s="95" t="s">
        <v>153</v>
      </c>
      <c r="E70" s="96" t="s">
        <v>154</v>
      </c>
      <c r="F70" s="91">
        <f t="shared" si="1"/>
        <v>4</v>
      </c>
    </row>
    <row r="71" spans="1:7" s="92" customFormat="1" ht="12.6" customHeight="1">
      <c r="A71" s="123">
        <v>0.5</v>
      </c>
      <c r="B71" s="107" t="s">
        <v>163</v>
      </c>
      <c r="C71" s="95" t="s">
        <v>164</v>
      </c>
      <c r="D71" s="95" t="s">
        <v>165</v>
      </c>
      <c r="E71" s="96" t="s">
        <v>162</v>
      </c>
      <c r="F71" s="91">
        <v>3</v>
      </c>
    </row>
    <row r="72" spans="1:7" s="92" customFormat="1" ht="12.6" customHeight="1">
      <c r="A72" s="123">
        <v>0.50694444444444398</v>
      </c>
      <c r="B72" s="103" t="s">
        <v>159</v>
      </c>
      <c r="C72" s="95" t="s">
        <v>160</v>
      </c>
      <c r="D72" s="95" t="s">
        <v>158</v>
      </c>
      <c r="E72" s="96" t="s">
        <v>161</v>
      </c>
      <c r="F72" s="91">
        <f t="shared" si="1"/>
        <v>4</v>
      </c>
    </row>
    <row r="73" spans="1:7" s="92" customFormat="1" ht="12.6" customHeight="1">
      <c r="A73" s="123">
        <v>0.51388888888888795</v>
      </c>
      <c r="B73" s="103" t="s">
        <v>146</v>
      </c>
      <c r="C73" s="95" t="s">
        <v>144</v>
      </c>
      <c r="D73" s="108" t="s">
        <v>166</v>
      </c>
      <c r="E73" s="96" t="s">
        <v>347</v>
      </c>
      <c r="F73" s="91">
        <v>3</v>
      </c>
    </row>
    <row r="74" spans="1:7" s="92" customFormat="1" ht="12.6" customHeight="1">
      <c r="A74" s="123">
        <v>0.52083333333333304</v>
      </c>
      <c r="B74" s="103" t="s">
        <v>348</v>
      </c>
      <c r="C74" s="95" t="s">
        <v>349</v>
      </c>
      <c r="D74" s="95" t="s">
        <v>350</v>
      </c>
      <c r="E74" s="96" t="s">
        <v>351</v>
      </c>
      <c r="F74" s="91">
        <f t="shared" si="1"/>
        <v>4</v>
      </c>
    </row>
    <row r="75" spans="1:7" s="92" customFormat="1" ht="12.6" customHeight="1" thickBot="1">
      <c r="A75" s="123">
        <v>0.52777777777777701</v>
      </c>
      <c r="B75" s="138"/>
      <c r="C75" s="133"/>
      <c r="D75" s="133"/>
      <c r="E75" s="132"/>
      <c r="F75" s="91">
        <f t="shared" si="1"/>
        <v>0</v>
      </c>
    </row>
    <row r="76" spans="1:7" s="92" customFormat="1" ht="12.6" customHeight="1" thickBot="1">
      <c r="A76" s="128">
        <v>0.53472222222222199</v>
      </c>
      <c r="B76" s="104" t="s">
        <v>141</v>
      </c>
      <c r="C76" s="98" t="s">
        <v>140</v>
      </c>
      <c r="D76" s="98" t="s">
        <v>142</v>
      </c>
      <c r="E76" s="99" t="s">
        <v>83</v>
      </c>
      <c r="F76" s="91">
        <f t="shared" si="1"/>
        <v>4</v>
      </c>
      <c r="G76" s="100">
        <f>SUM(F48:F76)</f>
        <v>104</v>
      </c>
    </row>
    <row r="77" spans="1:7" s="92" customFormat="1" ht="12.95" customHeight="1"/>
    <row r="78" spans="1:7">
      <c r="C78" s="139"/>
    </row>
  </sheetData>
  <mergeCells count="13">
    <mergeCell ref="A47:E47"/>
    <mergeCell ref="A41:E41"/>
    <mergeCell ref="A42:E42"/>
    <mergeCell ref="A43:E43"/>
    <mergeCell ref="A44:E44"/>
    <mergeCell ref="A45:E45"/>
    <mergeCell ref="A46:E46"/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6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2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0" width="4.28515625" style="1" bestFit="1" customWidth="1"/>
    <col min="11" max="16384" width="11.42578125" style="1"/>
  </cols>
  <sheetData>
    <row r="1" spans="1:10" ht="19.5">
      <c r="A1" s="183" t="str">
        <f>'CAB Hasta 9,9'!A1:H1</f>
        <v>FEDERACION REGIONAL</v>
      </c>
      <c r="B1" s="183"/>
      <c r="C1" s="183"/>
      <c r="D1" s="183"/>
      <c r="E1" s="183"/>
      <c r="F1" s="183"/>
      <c r="G1" s="183"/>
      <c r="H1" s="183"/>
      <c r="I1" s="183"/>
    </row>
    <row r="2" spans="1:10" ht="19.5">
      <c r="A2" s="183" t="str">
        <f>'CAB Hasta 9,9'!A2:H2</f>
        <v>DE GOLF MAR Y SIERRAS</v>
      </c>
      <c r="B2" s="183"/>
      <c r="C2" s="183"/>
      <c r="D2" s="183"/>
      <c r="E2" s="183"/>
      <c r="F2" s="183"/>
      <c r="G2" s="183"/>
      <c r="H2" s="183"/>
      <c r="I2" s="183"/>
    </row>
    <row r="3" spans="1:10">
      <c r="A3" s="184" t="str">
        <f>'CAB Hasta 9,9'!A4:H4</f>
        <v>CLUB MAR DEL PLATA S.A.</v>
      </c>
      <c r="B3" s="184"/>
      <c r="C3" s="184"/>
      <c r="D3" s="184"/>
      <c r="E3" s="184"/>
      <c r="F3" s="184"/>
      <c r="G3" s="184"/>
      <c r="H3" s="184"/>
      <c r="I3" s="184"/>
    </row>
    <row r="4" spans="1:10" ht="19.5" thickBot="1">
      <c r="A4" s="184" t="str">
        <f>'CAB Hasta 9,9'!A5:H5</f>
        <v>Golf Los Acantilados</v>
      </c>
      <c r="B4" s="184"/>
      <c r="C4" s="184"/>
      <c r="D4" s="184"/>
      <c r="E4" s="184"/>
      <c r="F4" s="184"/>
      <c r="G4" s="184"/>
      <c r="H4" s="184"/>
      <c r="I4" s="184"/>
    </row>
    <row r="5" spans="1:10" ht="20.25" thickBot="1">
      <c r="A5" s="185" t="str">
        <f>'CAB Hasta 9,9'!A6:H6</f>
        <v>5° FECHA DEL RANKING DE MAYORES</v>
      </c>
      <c r="B5" s="186"/>
      <c r="C5" s="186"/>
      <c r="D5" s="186"/>
      <c r="E5" s="186"/>
      <c r="F5" s="186"/>
      <c r="G5" s="186"/>
      <c r="H5" s="186"/>
      <c r="I5" s="187"/>
    </row>
    <row r="6" spans="1:10">
      <c r="A6" s="188" t="str">
        <f>'CAB Hasta 9,9'!A8:H8</f>
        <v>DOS VUELTAS DE 9 HOYOS MEDAL PLAY</v>
      </c>
      <c r="B6" s="188"/>
      <c r="C6" s="188"/>
      <c r="D6" s="188"/>
      <c r="E6" s="188"/>
      <c r="F6" s="188"/>
      <c r="G6" s="188"/>
      <c r="H6" s="188"/>
      <c r="I6" s="188"/>
    </row>
    <row r="7" spans="1:10" ht="19.5" thickBot="1">
      <c r="A7" s="188" t="str">
        <f>'CAB Hasta 9,9'!A9:H9</f>
        <v>SABADO 07 Y DOMINGO 08 DE SEPTIEMBRE DE 2024</v>
      </c>
      <c r="B7" s="188"/>
      <c r="C7" s="188"/>
      <c r="D7" s="188"/>
      <c r="E7" s="188"/>
      <c r="F7" s="188"/>
      <c r="G7" s="188"/>
      <c r="H7" s="188"/>
      <c r="I7" s="188"/>
    </row>
    <row r="8" spans="1:10" ht="20.25" thickBot="1">
      <c r="A8" s="180" t="s">
        <v>24</v>
      </c>
      <c r="B8" s="181"/>
      <c r="C8" s="181"/>
      <c r="D8" s="181"/>
      <c r="E8" s="181"/>
      <c r="F8" s="181"/>
      <c r="G8" s="181"/>
      <c r="H8" s="181"/>
      <c r="I8" s="182"/>
      <c r="J8" s="54"/>
    </row>
    <row r="9" spans="1:10" ht="20.25" thickBot="1">
      <c r="A9" s="7"/>
      <c r="B9" s="8" t="s">
        <v>10</v>
      </c>
      <c r="C9" s="9" t="s">
        <v>8</v>
      </c>
      <c r="D9" s="9" t="s">
        <v>13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  <c r="J9" s="54"/>
    </row>
    <row r="10" spans="1:10" ht="19.5">
      <c r="A10" s="12" t="s">
        <v>11</v>
      </c>
      <c r="B10" s="13" t="str">
        <f>'SIN VENTAJA DAMAS Y CABALLEROS'!A193</f>
        <v>BOZZO LETICIA</v>
      </c>
      <c r="C10" s="14" t="str">
        <f>'SIN VENTAJA DAMAS Y CABALLEROS'!B193</f>
        <v>MDPGC</v>
      </c>
      <c r="D10" s="14">
        <f>'SIN VENTAJA DAMAS Y CABALLEROS'!C193</f>
        <v>0.6</v>
      </c>
      <c r="E10" s="14">
        <f>'SIN VENTAJA DAMAS Y CABALLEROS'!D193</f>
        <v>-1</v>
      </c>
      <c r="F10" s="12">
        <f>'SIN VENTAJA DAMAS Y CABALLEROS'!E193</f>
        <v>36</v>
      </c>
      <c r="G10" s="16">
        <f>'SIN VENTAJA DAMAS Y CABALLEROS'!F193</f>
        <v>36</v>
      </c>
      <c r="H10" s="33">
        <f>SUM(F10:G10)</f>
        <v>72</v>
      </c>
      <c r="I10" s="15" t="s">
        <v>9</v>
      </c>
      <c r="J10" s="54"/>
    </row>
    <row r="11" spans="1:10" ht="20.25" thickBot="1">
      <c r="A11" s="34" t="s">
        <v>12</v>
      </c>
      <c r="B11" s="17" t="str">
        <f>'SIN VENTAJA DAMAS Y CABALLEROS'!A194</f>
        <v>FERNANDEZ RUIZ MARILEN DIANA</v>
      </c>
      <c r="C11" s="56" t="str">
        <f>'SIN VENTAJA DAMAS Y CABALLEROS'!B194</f>
        <v>NGC</v>
      </c>
      <c r="D11" s="56">
        <f>'SIN VENTAJA DAMAS Y CABALLEROS'!C194</f>
        <v>1.8</v>
      </c>
      <c r="E11" s="56">
        <f>'SIN VENTAJA DAMAS Y CABALLEROS'!D194</f>
        <v>0</v>
      </c>
      <c r="F11" s="57">
        <f>'SIN VENTAJA DAMAS Y CABALLEROS'!E194</f>
        <v>40</v>
      </c>
      <c r="G11" s="58">
        <f>'SIN VENTAJA DAMAS Y CABALLEROS'!F194</f>
        <v>37</v>
      </c>
      <c r="H11" s="59">
        <f>SUM(F11:G11)</f>
        <v>77</v>
      </c>
      <c r="I11" s="20" t="s">
        <v>9</v>
      </c>
      <c r="J11" s="54"/>
    </row>
    <row r="12" spans="1:10" ht="20.25" thickBot="1">
      <c r="A12" s="23"/>
      <c r="B12" s="24"/>
      <c r="C12" s="23"/>
      <c r="D12" s="23"/>
      <c r="E12" s="23"/>
      <c r="F12" s="24"/>
      <c r="G12" s="24"/>
      <c r="H12" s="25"/>
      <c r="I12" s="26"/>
      <c r="J12" s="54"/>
    </row>
    <row r="13" spans="1:10" ht="20.25" thickBot="1">
      <c r="A13" s="180" t="str">
        <f>DAM!A11</f>
        <v>DAMAS CATEGORIA HASTA 19,9 INDEX</v>
      </c>
      <c r="B13" s="181"/>
      <c r="C13" s="181"/>
      <c r="D13" s="181"/>
      <c r="E13" s="181"/>
      <c r="F13" s="181"/>
      <c r="G13" s="181"/>
      <c r="H13" s="181"/>
      <c r="I13" s="182"/>
      <c r="J13" s="54"/>
    </row>
    <row r="14" spans="1:10" ht="20.25" thickBot="1">
      <c r="A14" s="7"/>
      <c r="B14" s="8" t="s">
        <v>10</v>
      </c>
      <c r="C14" s="9" t="s">
        <v>8</v>
      </c>
      <c r="D14" s="9" t="s">
        <v>13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  <c r="J14" s="54"/>
    </row>
    <row r="15" spans="1:10" ht="19.5">
      <c r="A15" s="12" t="s">
        <v>11</v>
      </c>
      <c r="B15" s="13" t="s">
        <v>28</v>
      </c>
      <c r="C15" s="67" t="s">
        <v>9</v>
      </c>
      <c r="D15" s="67" t="s">
        <v>9</v>
      </c>
      <c r="E15" s="67" t="s">
        <v>9</v>
      </c>
      <c r="F15" s="68" t="s">
        <v>9</v>
      </c>
      <c r="G15" s="69" t="s">
        <v>9</v>
      </c>
      <c r="H15" s="70" t="s">
        <v>9</v>
      </c>
      <c r="I15" s="15" t="s">
        <v>9</v>
      </c>
      <c r="J15" s="54"/>
    </row>
    <row r="16" spans="1:10" ht="20.25" thickBot="1">
      <c r="A16" s="34" t="s">
        <v>12</v>
      </c>
      <c r="B16" s="17" t="str">
        <f>DAM!A14</f>
        <v>GUTIERREZ SANDRA</v>
      </c>
      <c r="C16" s="56" t="str">
        <f>DAM!B14</f>
        <v>CMDP</v>
      </c>
      <c r="D16" s="56">
        <f>DAM!C14</f>
        <v>10.199999999999999</v>
      </c>
      <c r="E16" s="56">
        <f>DAM!D14</f>
        <v>9</v>
      </c>
      <c r="F16" s="57">
        <f>DAM!E14</f>
        <v>41</v>
      </c>
      <c r="G16" s="58">
        <f>DAM!F14</f>
        <v>41</v>
      </c>
      <c r="H16" s="59">
        <f>SUM(F16:G16)</f>
        <v>82</v>
      </c>
      <c r="I16" s="20">
        <f>(H16-E16)</f>
        <v>73</v>
      </c>
      <c r="J16" s="54"/>
    </row>
    <row r="17" spans="1:10" ht="20.25" thickBot="1">
      <c r="A17" s="23"/>
      <c r="B17" s="24"/>
      <c r="C17" s="26"/>
      <c r="D17" s="26"/>
      <c r="E17" s="26"/>
      <c r="F17" s="26"/>
      <c r="G17" s="26"/>
      <c r="H17" s="86"/>
      <c r="I17" s="26"/>
      <c r="J17" s="54"/>
    </row>
    <row r="18" spans="1:10" ht="20.25" thickBot="1">
      <c r="A18" s="180" t="str">
        <f>DAM!A24</f>
        <v>DAMAS CATEGORIA 20 AL MAXIMO INDEX</v>
      </c>
      <c r="B18" s="181"/>
      <c r="C18" s="181"/>
      <c r="D18" s="181"/>
      <c r="E18" s="181"/>
      <c r="F18" s="181"/>
      <c r="G18" s="181"/>
      <c r="H18" s="181"/>
      <c r="I18" s="182"/>
      <c r="J18" s="54"/>
    </row>
    <row r="19" spans="1:10" ht="20.25" thickBot="1">
      <c r="A19" s="7"/>
      <c r="B19" s="8" t="s">
        <v>10</v>
      </c>
      <c r="C19" s="9" t="s">
        <v>8</v>
      </c>
      <c r="D19" s="9" t="s">
        <v>13</v>
      </c>
      <c r="E19" s="9" t="s">
        <v>1</v>
      </c>
      <c r="F19" s="10" t="s">
        <v>2</v>
      </c>
      <c r="G19" s="8" t="s">
        <v>3</v>
      </c>
      <c r="H19" s="8" t="s">
        <v>4</v>
      </c>
      <c r="I19" s="11" t="s">
        <v>5</v>
      </c>
      <c r="J19" s="54"/>
    </row>
    <row r="20" spans="1:10" ht="19.5">
      <c r="A20" s="12" t="s">
        <v>11</v>
      </c>
      <c r="B20" s="13" t="str">
        <f>DAM!A26</f>
        <v>VILLENEUVE CECILIA</v>
      </c>
      <c r="C20" s="14" t="str">
        <f>DAM!B26</f>
        <v>STGC</v>
      </c>
      <c r="D20" s="14">
        <f>DAM!C26</f>
        <v>35.5</v>
      </c>
      <c r="E20" s="14">
        <f>DAM!D26</f>
        <v>35</v>
      </c>
      <c r="F20" s="12">
        <f>DAM!E26</f>
        <v>51</v>
      </c>
      <c r="G20" s="16">
        <f>DAM!F26</f>
        <v>55</v>
      </c>
      <c r="H20" s="33">
        <f>SUM(F20:G20)</f>
        <v>106</v>
      </c>
      <c r="I20" s="15">
        <f>(H20-E20)</f>
        <v>71</v>
      </c>
      <c r="J20" s="54"/>
    </row>
    <row r="21" spans="1:10" ht="20.25" thickBot="1">
      <c r="A21" s="34" t="s">
        <v>12</v>
      </c>
      <c r="B21" s="17" t="str">
        <f>DAM!A27</f>
        <v>LOPEZ JUSTINA</v>
      </c>
      <c r="C21" s="56" t="str">
        <f>DAM!B27</f>
        <v>SPGC</v>
      </c>
      <c r="D21" s="56">
        <f>DAM!C27</f>
        <v>41.7</v>
      </c>
      <c r="E21" s="56">
        <f>DAM!D27</f>
        <v>41</v>
      </c>
      <c r="F21" s="57">
        <f>DAM!E27</f>
        <v>57</v>
      </c>
      <c r="G21" s="58">
        <f>DAM!F27</f>
        <v>56</v>
      </c>
      <c r="H21" s="59">
        <f>SUM(F21:G21)</f>
        <v>113</v>
      </c>
      <c r="I21" s="20">
        <f>(H21-E21)</f>
        <v>72</v>
      </c>
      <c r="J21" s="54"/>
    </row>
    <row r="22" spans="1:10" ht="20.25" thickBot="1">
      <c r="A22" s="23"/>
      <c r="B22" s="24"/>
      <c r="C22" s="26"/>
      <c r="D22" s="26"/>
      <c r="E22" s="26"/>
      <c r="F22" s="26"/>
      <c r="G22" s="26"/>
      <c r="H22" s="86"/>
      <c r="I22" s="26"/>
      <c r="J22" s="54"/>
    </row>
    <row r="23" spans="1:10" ht="20.25" thickBot="1">
      <c r="A23" s="180" t="s">
        <v>25</v>
      </c>
      <c r="B23" s="181"/>
      <c r="C23" s="181"/>
      <c r="D23" s="181"/>
      <c r="E23" s="181"/>
      <c r="F23" s="181"/>
      <c r="G23" s="181"/>
      <c r="H23" s="181"/>
      <c r="I23" s="182"/>
      <c r="J23" s="54"/>
    </row>
    <row r="24" spans="1:10" ht="20.25" thickBot="1">
      <c r="A24" s="7"/>
      <c r="B24" s="8" t="s">
        <v>0</v>
      </c>
      <c r="C24" s="9" t="s">
        <v>8</v>
      </c>
      <c r="D24" s="9" t="s">
        <v>13</v>
      </c>
      <c r="E24" s="9" t="s">
        <v>1</v>
      </c>
      <c r="F24" s="10" t="s">
        <v>2</v>
      </c>
      <c r="G24" s="8" t="s">
        <v>3</v>
      </c>
      <c r="H24" s="8" t="s">
        <v>4</v>
      </c>
      <c r="I24" s="51" t="s">
        <v>9</v>
      </c>
      <c r="J24" s="54"/>
    </row>
    <row r="25" spans="1:10" ht="19.5">
      <c r="A25" s="12" t="s">
        <v>11</v>
      </c>
      <c r="B25" s="13" t="str">
        <f>'SIN VENTAJA DAMAS Y CABALLEROS'!A13</f>
        <v>COZZOLI PATRICIO</v>
      </c>
      <c r="C25" s="14" t="str">
        <f>'SIN VENTAJA DAMAS Y CABALLEROS'!B13</f>
        <v>NGC</v>
      </c>
      <c r="D25" s="14">
        <f>'SIN VENTAJA DAMAS Y CABALLEROS'!C13</f>
        <v>1</v>
      </c>
      <c r="E25" s="14">
        <f>'SIN VENTAJA DAMAS Y CABALLEROS'!D13</f>
        <v>1</v>
      </c>
      <c r="F25" s="12">
        <f>'SIN VENTAJA DAMAS Y CABALLEROS'!E13</f>
        <v>34</v>
      </c>
      <c r="G25" s="16">
        <f>'SIN VENTAJA DAMAS Y CABALLEROS'!F13</f>
        <v>34</v>
      </c>
      <c r="H25" s="33">
        <f>SUM(F25:G25)</f>
        <v>68</v>
      </c>
      <c r="I25" s="15" t="s">
        <v>9</v>
      </c>
      <c r="J25" s="54"/>
    </row>
    <row r="26" spans="1:10" ht="20.25" thickBot="1">
      <c r="A26" s="34" t="s">
        <v>12</v>
      </c>
      <c r="B26" s="17" t="str">
        <f>'SIN VENTAJA DAMAS Y CABALLEROS'!A14</f>
        <v>PATTI SEBASTIAN</v>
      </c>
      <c r="C26" s="18" t="str">
        <f>'SIN VENTAJA DAMAS Y CABALLEROS'!B14</f>
        <v>SPGC</v>
      </c>
      <c r="D26" s="18">
        <f>'SIN VENTAJA DAMAS Y CABALLEROS'!C14</f>
        <v>1.6</v>
      </c>
      <c r="E26" s="18">
        <f>'SIN VENTAJA DAMAS Y CABALLEROS'!D14</f>
        <v>2</v>
      </c>
      <c r="F26" s="21">
        <f>'SIN VENTAJA DAMAS Y CABALLEROS'!E14</f>
        <v>34</v>
      </c>
      <c r="G26" s="22">
        <f>'SIN VENTAJA DAMAS Y CABALLEROS'!F14</f>
        <v>35</v>
      </c>
      <c r="H26" s="19">
        <f>SUM(F26:G26)</f>
        <v>69</v>
      </c>
      <c r="I26" s="20" t="s">
        <v>9</v>
      </c>
      <c r="J26" s="54"/>
    </row>
    <row r="27" spans="1:10" ht="20.25" thickBot="1">
      <c r="A27" s="44"/>
      <c r="B27" s="45"/>
      <c r="C27" s="46"/>
      <c r="D27" s="46"/>
      <c r="E27" s="46"/>
      <c r="F27" s="45"/>
      <c r="G27" s="45"/>
      <c r="H27" s="47"/>
      <c r="J27" s="54"/>
    </row>
    <row r="28" spans="1:10" ht="20.25" thickBot="1">
      <c r="A28" s="180" t="str">
        <f>'CAB Hasta 9,9'!A11:H11</f>
        <v>CABALLEROS CATEGORIA HASTA 9.9</v>
      </c>
      <c r="B28" s="181"/>
      <c r="C28" s="181"/>
      <c r="D28" s="181"/>
      <c r="E28" s="181"/>
      <c r="F28" s="181"/>
      <c r="G28" s="181"/>
      <c r="H28" s="181"/>
      <c r="I28" s="182"/>
      <c r="J28" s="54"/>
    </row>
    <row r="29" spans="1:10" ht="20.25" thickBot="1">
      <c r="A29" s="7"/>
      <c r="B29" s="8" t="s">
        <v>0</v>
      </c>
      <c r="C29" s="9" t="s">
        <v>8</v>
      </c>
      <c r="D29" s="9" t="s">
        <v>13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  <c r="J29" s="54"/>
    </row>
    <row r="30" spans="1:10" ht="19.5">
      <c r="A30" s="12" t="s">
        <v>11</v>
      </c>
      <c r="B30" s="13" t="s">
        <v>28</v>
      </c>
      <c r="C30" s="14" t="s">
        <v>9</v>
      </c>
      <c r="D30" s="14" t="s">
        <v>9</v>
      </c>
      <c r="E30" s="14" t="s">
        <v>9</v>
      </c>
      <c r="F30" s="12" t="s">
        <v>9</v>
      </c>
      <c r="G30" s="16" t="s">
        <v>9</v>
      </c>
      <c r="H30" s="33" t="s">
        <v>9</v>
      </c>
      <c r="I30" s="15" t="s">
        <v>9</v>
      </c>
      <c r="J30" s="54"/>
    </row>
    <row r="31" spans="1:10" ht="20.25" thickBot="1">
      <c r="A31" s="34" t="s">
        <v>12</v>
      </c>
      <c r="B31" s="17" t="str">
        <f>'CAB Hasta 9,9'!A14</f>
        <v>LANDI MATIAS</v>
      </c>
      <c r="C31" s="18" t="str">
        <f>'CAB Hasta 9,9'!B14</f>
        <v>MDPGC</v>
      </c>
      <c r="D31" s="18">
        <f>'CAB Hasta 9,9'!C14</f>
        <v>9.1999999999999993</v>
      </c>
      <c r="E31" s="18">
        <f>'CAB Hasta 9,9'!D14</f>
        <v>10</v>
      </c>
      <c r="F31" s="21">
        <f>'CAB Hasta 9,9'!E14</f>
        <v>39</v>
      </c>
      <c r="G31" s="22">
        <f>'CAB Hasta 9,9'!F14</f>
        <v>38</v>
      </c>
      <c r="H31" s="19">
        <f>'CAB Hasta 9,9'!G14</f>
        <v>77</v>
      </c>
      <c r="I31" s="20">
        <f>'CAB Hasta 9,9'!H14</f>
        <v>67</v>
      </c>
      <c r="J31" s="54"/>
    </row>
    <row r="32" spans="1:10" ht="20.25" thickBot="1">
      <c r="A32" s="23"/>
      <c r="B32" s="24"/>
      <c r="C32" s="23"/>
      <c r="D32" s="23"/>
      <c r="E32" s="23"/>
      <c r="F32" s="24"/>
      <c r="G32" s="24"/>
      <c r="H32" s="25"/>
      <c r="I32" s="26"/>
      <c r="J32" s="54"/>
    </row>
    <row r="33" spans="1:10" ht="20.25" thickBot="1">
      <c r="A33" s="180" t="str">
        <f>'CAB 10-16,9'!A11:H11</f>
        <v>CABALLEROS CATEGORIA 10-16.9</v>
      </c>
      <c r="B33" s="181"/>
      <c r="C33" s="181"/>
      <c r="D33" s="181"/>
      <c r="E33" s="181"/>
      <c r="F33" s="181"/>
      <c r="G33" s="181"/>
      <c r="H33" s="181"/>
      <c r="I33" s="182"/>
      <c r="J33" s="54"/>
    </row>
    <row r="34" spans="1:10" ht="20.25" thickBot="1">
      <c r="A34" s="7"/>
      <c r="B34" s="8" t="s">
        <v>0</v>
      </c>
      <c r="C34" s="9" t="s">
        <v>8</v>
      </c>
      <c r="D34" s="9" t="s">
        <v>13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  <c r="J34" s="54"/>
    </row>
    <row r="35" spans="1:10" ht="19.5">
      <c r="A35" s="12" t="s">
        <v>11</v>
      </c>
      <c r="B35" s="13" t="str">
        <f>'CAB 10-16,9'!A13</f>
        <v>IANNONE JUAN</v>
      </c>
      <c r="C35" s="67" t="str">
        <f>'CAB 10-16,9'!B13</f>
        <v>CMDP</v>
      </c>
      <c r="D35" s="67">
        <f>'CAB 10-16,9'!C13</f>
        <v>15.8</v>
      </c>
      <c r="E35" s="67">
        <f>'CAB 10-16,9'!D13</f>
        <v>17</v>
      </c>
      <c r="F35" s="68">
        <f>'CAB 10-16,9'!E13</f>
        <v>42</v>
      </c>
      <c r="G35" s="69">
        <f>'CAB 10-16,9'!F13</f>
        <v>42</v>
      </c>
      <c r="H35" s="70">
        <f>'CAB 10-16,9'!G13</f>
        <v>84</v>
      </c>
      <c r="I35" s="15">
        <f>'CAB 10-16,9'!H13</f>
        <v>67</v>
      </c>
      <c r="J35" s="54"/>
    </row>
    <row r="36" spans="1:10" ht="20.25" thickBot="1">
      <c r="A36" s="34" t="s">
        <v>12</v>
      </c>
      <c r="B36" s="17" t="str">
        <f>'CAB 10-16,9'!A14</f>
        <v>BAIMLER MIGUEL ANGEL</v>
      </c>
      <c r="C36" s="56" t="str">
        <f>'CAB 10-16,9'!B14</f>
        <v>SPGC</v>
      </c>
      <c r="D36" s="56">
        <f>'CAB 10-16,9'!C14</f>
        <v>16.8</v>
      </c>
      <c r="E36" s="56">
        <f>'CAB 10-16,9'!D14</f>
        <v>18</v>
      </c>
      <c r="F36" s="57">
        <f>'CAB 10-16,9'!E14</f>
        <v>41</v>
      </c>
      <c r="G36" s="58">
        <f>'CAB 10-16,9'!F14</f>
        <v>45</v>
      </c>
      <c r="H36" s="59">
        <f>'CAB 10-16,9'!G14</f>
        <v>86</v>
      </c>
      <c r="I36" s="20">
        <f>'CAB 10-16,9'!H14</f>
        <v>68</v>
      </c>
      <c r="J36" s="54"/>
    </row>
    <row r="37" spans="1:10" ht="20.25" thickBot="1">
      <c r="A37" s="23"/>
      <c r="B37" s="24"/>
      <c r="C37" s="23"/>
      <c r="D37" s="23"/>
      <c r="E37" s="23"/>
      <c r="F37" s="24"/>
      <c r="G37" s="24"/>
      <c r="H37" s="25"/>
      <c r="I37" s="26"/>
      <c r="J37" s="54"/>
    </row>
    <row r="38" spans="1:10" ht="20.25" thickBot="1">
      <c r="A38" s="180" t="str">
        <f>'CAB 17-24,9'!A11:H11</f>
        <v>CABALLEROS CATEGORIA 17-24.9</v>
      </c>
      <c r="B38" s="181"/>
      <c r="C38" s="181"/>
      <c r="D38" s="181"/>
      <c r="E38" s="181"/>
      <c r="F38" s="181"/>
      <c r="G38" s="181"/>
      <c r="H38" s="181"/>
      <c r="I38" s="182"/>
      <c r="J38" s="54"/>
    </row>
    <row r="39" spans="1:10" ht="20.25" thickBot="1">
      <c r="A39" s="7"/>
      <c r="B39" s="8" t="s">
        <v>0</v>
      </c>
      <c r="C39" s="9" t="s">
        <v>8</v>
      </c>
      <c r="D39" s="9" t="s">
        <v>13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  <c r="J39" s="54"/>
    </row>
    <row r="40" spans="1:10" ht="19.5">
      <c r="A40" s="12" t="s">
        <v>11</v>
      </c>
      <c r="B40" s="13" t="str">
        <f>'CAB 17-24,9'!A13</f>
        <v>INCAURGARAT FERNANDO</v>
      </c>
      <c r="C40" s="14" t="str">
        <f>'CAB 17-24,9'!B13</f>
        <v>STGC</v>
      </c>
      <c r="D40" s="14">
        <f>'CAB 17-24,9'!C13</f>
        <v>22.3</v>
      </c>
      <c r="E40" s="14">
        <f>'CAB 17-24,9'!D13</f>
        <v>24</v>
      </c>
      <c r="F40" s="12">
        <f>'CAB 17-24,9'!E13</f>
        <v>44</v>
      </c>
      <c r="G40" s="16">
        <f>'CAB 17-24,9'!F13</f>
        <v>44</v>
      </c>
      <c r="H40" s="33">
        <f>'CAB 17-24,9'!G13</f>
        <v>88</v>
      </c>
      <c r="I40" s="15">
        <f>'CAB 17-24,9'!H13</f>
        <v>64</v>
      </c>
      <c r="J40" s="54"/>
    </row>
    <row r="41" spans="1:10" ht="20.25" thickBot="1">
      <c r="A41" s="34" t="s">
        <v>12</v>
      </c>
      <c r="B41" s="17" t="str">
        <f>'CAB 17-24,9'!A14</f>
        <v>CELIA GERMAN DARIO</v>
      </c>
      <c r="C41" s="18" t="str">
        <f>'CAB 17-24,9'!B14</f>
        <v>SPGC</v>
      </c>
      <c r="D41" s="18">
        <f>'CAB 17-24,9'!C14</f>
        <v>21.4</v>
      </c>
      <c r="E41" s="18">
        <f>'CAB 17-24,9'!D14</f>
        <v>23</v>
      </c>
      <c r="F41" s="21">
        <f>'CAB 17-24,9'!E14</f>
        <v>45</v>
      </c>
      <c r="G41" s="22">
        <f>'CAB 17-24,9'!F14</f>
        <v>44</v>
      </c>
      <c r="H41" s="19">
        <f>'CAB 17-24,9'!G14</f>
        <v>89</v>
      </c>
      <c r="I41" s="20">
        <f>'CAB 17-24,9'!H14</f>
        <v>66</v>
      </c>
      <c r="J41" s="54"/>
    </row>
    <row r="42" spans="1:10" ht="20.25" thickBot="1">
      <c r="A42" s="23"/>
      <c r="B42" s="24"/>
      <c r="C42" s="23"/>
      <c r="D42" s="23"/>
      <c r="E42" s="23"/>
      <c r="F42" s="24"/>
      <c r="G42" s="24"/>
      <c r="H42" s="25"/>
      <c r="I42" s="26"/>
      <c r="J42" s="54"/>
    </row>
    <row r="43" spans="1:10" ht="20.25" thickBot="1">
      <c r="A43" s="180" t="str">
        <f>'CAB 25 Al Max'!A11:M11</f>
        <v>CABALLEROS CATEGORIA 25 AL MAXIMO</v>
      </c>
      <c r="B43" s="181"/>
      <c r="C43" s="181"/>
      <c r="D43" s="181"/>
      <c r="E43" s="181"/>
      <c r="F43" s="181"/>
      <c r="G43" s="181"/>
      <c r="H43" s="181"/>
      <c r="I43" s="182"/>
      <c r="J43" s="54"/>
    </row>
    <row r="44" spans="1:10" ht="20.25" thickBot="1">
      <c r="A44" s="7"/>
      <c r="B44" s="8" t="s">
        <v>0</v>
      </c>
      <c r="C44" s="9" t="s">
        <v>8</v>
      </c>
      <c r="D44" s="9" t="s">
        <v>13</v>
      </c>
      <c r="E44" s="9" t="s">
        <v>1</v>
      </c>
      <c r="F44" s="10" t="s">
        <v>2</v>
      </c>
      <c r="G44" s="8" t="s">
        <v>3</v>
      </c>
      <c r="H44" s="8" t="s">
        <v>4</v>
      </c>
      <c r="I44" s="11" t="s">
        <v>5</v>
      </c>
      <c r="J44" s="54"/>
    </row>
    <row r="45" spans="1:10" ht="19.5">
      <c r="A45" s="12" t="s">
        <v>11</v>
      </c>
      <c r="B45" s="13" t="str">
        <f>'CAB 25 Al Max'!A13</f>
        <v>CHOCO DIEGO</v>
      </c>
      <c r="C45" s="14" t="str">
        <f>'CAB 25 Al Max'!B13</f>
        <v>ML</v>
      </c>
      <c r="D45" s="14">
        <f>'CAB 25 Al Max'!C13</f>
        <v>28.5</v>
      </c>
      <c r="E45" s="14">
        <f>'CAB 25 Al Max'!D13</f>
        <v>31</v>
      </c>
      <c r="F45" s="12">
        <f>'CAB 25 Al Max'!E13</f>
        <v>48</v>
      </c>
      <c r="G45" s="16">
        <f>'CAB 25 Al Max'!F13</f>
        <v>48</v>
      </c>
      <c r="H45" s="33">
        <f>'CAB 25 Al Max'!G13</f>
        <v>96</v>
      </c>
      <c r="I45" s="15">
        <f>'CAB 25 Al Max'!H13</f>
        <v>65</v>
      </c>
      <c r="J45" s="54"/>
    </row>
    <row r="46" spans="1:10" ht="20.25" thickBot="1">
      <c r="A46" s="34" t="s">
        <v>12</v>
      </c>
      <c r="B46" s="17" t="str">
        <f>'CAB 25 Al Max'!A14</f>
        <v>MARTINEZ GUILLERMO</v>
      </c>
      <c r="C46" s="18" t="str">
        <f>'CAB 25 Al Max'!B14</f>
        <v>SPGC</v>
      </c>
      <c r="D46" s="18">
        <f>'CAB 25 Al Max'!C14</f>
        <v>29.5</v>
      </c>
      <c r="E46" s="18">
        <f>'CAB 25 Al Max'!D14</f>
        <v>32</v>
      </c>
      <c r="F46" s="21">
        <f>'CAB 25 Al Max'!E14</f>
        <v>51</v>
      </c>
      <c r="G46" s="22">
        <f>'CAB 25 Al Max'!F14</f>
        <v>49</v>
      </c>
      <c r="H46" s="19">
        <f>'CAB 25 Al Max'!G14</f>
        <v>100</v>
      </c>
      <c r="I46" s="20">
        <f>'CAB 25 Al Max'!H14</f>
        <v>68</v>
      </c>
      <c r="J46" s="54"/>
    </row>
  </sheetData>
  <mergeCells count="15">
    <mergeCell ref="A1:I1"/>
    <mergeCell ref="A2:I2"/>
    <mergeCell ref="A3:I3"/>
    <mergeCell ref="A8:I8"/>
    <mergeCell ref="A5:I5"/>
    <mergeCell ref="A4:I4"/>
    <mergeCell ref="A6:I6"/>
    <mergeCell ref="A7:I7"/>
    <mergeCell ref="A43:I43"/>
    <mergeCell ref="A28:I28"/>
    <mergeCell ref="A33:I33"/>
    <mergeCell ref="A38:I38"/>
    <mergeCell ref="A13:I13"/>
    <mergeCell ref="A23:I23"/>
    <mergeCell ref="A18:I18"/>
  </mergeCells>
  <phoneticPr fontId="1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2024-09-08T15:05:22Z</cp:lastPrinted>
  <dcterms:created xsi:type="dcterms:W3CDTF">2000-04-30T13:23:02Z</dcterms:created>
  <dcterms:modified xsi:type="dcterms:W3CDTF">2024-09-08T21:12:14Z</dcterms:modified>
</cp:coreProperties>
</file>